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15" windowWidth="25440" windowHeight="1254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Rekapitulace!$G$18</definedName>
    <definedName name="Dodavka0">Položky!#REF!</definedName>
    <definedName name="HSV">Rekapitulace!$E$18</definedName>
    <definedName name="HSV0">Položky!#REF!</definedName>
    <definedName name="HZS">Rekapitulace!$I$18</definedName>
    <definedName name="HZS0">Položky!#REF!</definedName>
    <definedName name="JKSO">'Krycí list'!$G$2</definedName>
    <definedName name="MJ">'Krycí list'!$G$5</definedName>
    <definedName name="Mont">Rekapitulace!$H$18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Položky!$A$1:$G$139</definedName>
    <definedName name="_xlnm.Print_Area" localSheetId="1">Rekapitulace!$A$1:$I$19</definedName>
    <definedName name="PocetMJ">'Krycí list'!$G$6</definedName>
    <definedName name="Poznamka">'Krycí list'!$B$37</definedName>
    <definedName name="Projektant">'Krycí list'!$C$8</definedName>
    <definedName name="PSV">Rekapitulace!$F$18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Rekapitulace!#REF!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BE138" i="3" l="1"/>
  <c r="BD138" i="3"/>
  <c r="BC138" i="3"/>
  <c r="BB138" i="3"/>
  <c r="G138" i="3"/>
  <c r="BA138" i="3" s="1"/>
  <c r="BE137" i="3"/>
  <c r="BD137" i="3"/>
  <c r="BC137" i="3"/>
  <c r="BB137" i="3"/>
  <c r="G137" i="3"/>
  <c r="BA137" i="3" s="1"/>
  <c r="BE136" i="3"/>
  <c r="BD136" i="3"/>
  <c r="BC136" i="3"/>
  <c r="BB136" i="3"/>
  <c r="G136" i="3"/>
  <c r="BA136" i="3" s="1"/>
  <c r="BE134" i="3"/>
  <c r="BD134" i="3"/>
  <c r="BC134" i="3"/>
  <c r="BB134" i="3"/>
  <c r="G134" i="3"/>
  <c r="BA134" i="3" s="1"/>
  <c r="BE133" i="3"/>
  <c r="BD133" i="3"/>
  <c r="BC133" i="3"/>
  <c r="BB133" i="3"/>
  <c r="BB139" i="3" s="1"/>
  <c r="F17" i="2" s="1"/>
  <c r="G133" i="3"/>
  <c r="BA133" i="3" s="1"/>
  <c r="B17" i="2"/>
  <c r="A17" i="2"/>
  <c r="C139" i="3"/>
  <c r="BE130" i="3"/>
  <c r="BE131" i="3" s="1"/>
  <c r="I16" i="2" s="1"/>
  <c r="BD130" i="3"/>
  <c r="BD131" i="3" s="1"/>
  <c r="H16" i="2" s="1"/>
  <c r="BC130" i="3"/>
  <c r="BB130" i="3"/>
  <c r="BB131" i="3" s="1"/>
  <c r="F16" i="2" s="1"/>
  <c r="G130" i="3"/>
  <c r="G131" i="3" s="1"/>
  <c r="B16" i="2"/>
  <c r="A16" i="2"/>
  <c r="BC131" i="3"/>
  <c r="G16" i="2" s="1"/>
  <c r="C131" i="3"/>
  <c r="BE126" i="3"/>
  <c r="BD126" i="3"/>
  <c r="BC126" i="3"/>
  <c r="BB126" i="3"/>
  <c r="G126" i="3"/>
  <c r="BA126" i="3" s="1"/>
  <c r="BE124" i="3"/>
  <c r="BD124" i="3"/>
  <c r="BC124" i="3"/>
  <c r="BB124" i="3"/>
  <c r="G124" i="3"/>
  <c r="BA124" i="3" s="1"/>
  <c r="BE123" i="3"/>
  <c r="BD123" i="3"/>
  <c r="BC123" i="3"/>
  <c r="BB123" i="3"/>
  <c r="G123" i="3"/>
  <c r="BA123" i="3" s="1"/>
  <c r="BE122" i="3"/>
  <c r="BD122" i="3"/>
  <c r="BC122" i="3"/>
  <c r="BB122" i="3"/>
  <c r="G122" i="3"/>
  <c r="BA122" i="3" s="1"/>
  <c r="B15" i="2"/>
  <c r="A15" i="2"/>
  <c r="C128" i="3"/>
  <c r="BE119" i="3"/>
  <c r="BD119" i="3"/>
  <c r="BC119" i="3"/>
  <c r="BB119" i="3"/>
  <c r="G119" i="3"/>
  <c r="BA119" i="3" s="1"/>
  <c r="BE117" i="3"/>
  <c r="BD117" i="3"/>
  <c r="BC117" i="3"/>
  <c r="BB117" i="3"/>
  <c r="G117" i="3"/>
  <c r="BA117" i="3" s="1"/>
  <c r="BE116" i="3"/>
  <c r="BD116" i="3"/>
  <c r="BC116" i="3"/>
  <c r="BB116" i="3"/>
  <c r="G116" i="3"/>
  <c r="BA116" i="3" s="1"/>
  <c r="BE111" i="3"/>
  <c r="BD111" i="3"/>
  <c r="BC111" i="3"/>
  <c r="BB111" i="3"/>
  <c r="BA111" i="3"/>
  <c r="G111" i="3"/>
  <c r="B14" i="2"/>
  <c r="A14" i="2"/>
  <c r="BB120" i="3"/>
  <c r="F14" i="2" s="1"/>
  <c r="C120" i="3"/>
  <c r="BE105" i="3"/>
  <c r="BD105" i="3"/>
  <c r="BC105" i="3"/>
  <c r="BB105" i="3"/>
  <c r="G105" i="3"/>
  <c r="BA105" i="3" s="1"/>
  <c r="BE103" i="3"/>
  <c r="BD103" i="3"/>
  <c r="BC103" i="3"/>
  <c r="BB103" i="3"/>
  <c r="G103" i="3"/>
  <c r="BA103" i="3" s="1"/>
  <c r="BE101" i="3"/>
  <c r="BD101" i="3"/>
  <c r="BC101" i="3"/>
  <c r="BB101" i="3"/>
  <c r="BA101" i="3"/>
  <c r="G101" i="3"/>
  <c r="B13" i="2"/>
  <c r="A13" i="2"/>
  <c r="BD109" i="3"/>
  <c r="H13" i="2" s="1"/>
  <c r="C109" i="3"/>
  <c r="BE97" i="3"/>
  <c r="BE99" i="3" s="1"/>
  <c r="I12" i="2" s="1"/>
  <c r="BD97" i="3"/>
  <c r="BD99" i="3" s="1"/>
  <c r="H12" i="2" s="1"/>
  <c r="BC97" i="3"/>
  <c r="BB97" i="3"/>
  <c r="G97" i="3"/>
  <c r="G99" i="3" s="1"/>
  <c r="B12" i="2"/>
  <c r="A12" i="2"/>
  <c r="BC99" i="3"/>
  <c r="G12" i="2" s="1"/>
  <c r="BB99" i="3"/>
  <c r="F12" i="2" s="1"/>
  <c r="C99" i="3"/>
  <c r="BE92" i="3"/>
  <c r="BD92" i="3"/>
  <c r="BC92" i="3"/>
  <c r="BB92" i="3"/>
  <c r="G92" i="3"/>
  <c r="BA92" i="3" s="1"/>
  <c r="BE91" i="3"/>
  <c r="BD91" i="3"/>
  <c r="BC91" i="3"/>
  <c r="BB91" i="3"/>
  <c r="G91" i="3"/>
  <c r="BA91" i="3" s="1"/>
  <c r="BE90" i="3"/>
  <c r="BD90" i="3"/>
  <c r="BC90" i="3"/>
  <c r="BB90" i="3"/>
  <c r="G90" i="3"/>
  <c r="BA90" i="3" s="1"/>
  <c r="BE88" i="3"/>
  <c r="BD88" i="3"/>
  <c r="BC88" i="3"/>
  <c r="BB88" i="3"/>
  <c r="G88" i="3"/>
  <c r="BA88" i="3" s="1"/>
  <c r="BE87" i="3"/>
  <c r="BD87" i="3"/>
  <c r="BC87" i="3"/>
  <c r="BB87" i="3"/>
  <c r="BA87" i="3"/>
  <c r="G87" i="3"/>
  <c r="BE85" i="3"/>
  <c r="BD85" i="3"/>
  <c r="BC85" i="3"/>
  <c r="BB85" i="3"/>
  <c r="G85" i="3"/>
  <c r="BA85" i="3" s="1"/>
  <c r="BE83" i="3"/>
  <c r="BD83" i="3"/>
  <c r="BC83" i="3"/>
  <c r="BB83" i="3"/>
  <c r="G83" i="3"/>
  <c r="BA83" i="3" s="1"/>
  <c r="B11" i="2"/>
  <c r="A11" i="2"/>
  <c r="C95" i="3"/>
  <c r="BE79" i="3"/>
  <c r="BE81" i="3" s="1"/>
  <c r="I10" i="2" s="1"/>
  <c r="BD79" i="3"/>
  <c r="BC79" i="3"/>
  <c r="BC81" i="3" s="1"/>
  <c r="G10" i="2" s="1"/>
  <c r="BB79" i="3"/>
  <c r="G79" i="3"/>
  <c r="BA79" i="3" s="1"/>
  <c r="BA81" i="3" s="1"/>
  <c r="E10" i="2" s="1"/>
  <c r="B10" i="2"/>
  <c r="A10" i="2"/>
  <c r="BD81" i="3"/>
  <c r="H10" i="2" s="1"/>
  <c r="BB81" i="3"/>
  <c r="F10" i="2" s="1"/>
  <c r="G81" i="3"/>
  <c r="C81" i="3"/>
  <c r="BE75" i="3"/>
  <c r="BD75" i="3"/>
  <c r="BC75" i="3"/>
  <c r="BB75" i="3"/>
  <c r="G75" i="3"/>
  <c r="BA75" i="3" s="1"/>
  <c r="BE73" i="3"/>
  <c r="BD73" i="3"/>
  <c r="BC73" i="3"/>
  <c r="BB73" i="3"/>
  <c r="G73" i="3"/>
  <c r="BA73" i="3" s="1"/>
  <c r="BE70" i="3"/>
  <c r="BD70" i="3"/>
  <c r="BC70" i="3"/>
  <c r="BB70" i="3"/>
  <c r="G70" i="3"/>
  <c r="BA70" i="3" s="1"/>
  <c r="BE68" i="3"/>
  <c r="BD68" i="3"/>
  <c r="BC68" i="3"/>
  <c r="BB68" i="3"/>
  <c r="G68" i="3"/>
  <c r="BA68" i="3" s="1"/>
  <c r="B9" i="2"/>
  <c r="A9" i="2"/>
  <c r="BD77" i="3"/>
  <c r="H9" i="2" s="1"/>
  <c r="C77" i="3"/>
  <c r="BE62" i="3"/>
  <c r="BD62" i="3"/>
  <c r="BC62" i="3"/>
  <c r="BB62" i="3"/>
  <c r="G62" i="3"/>
  <c r="BA62" i="3" s="1"/>
  <c r="BE59" i="3"/>
  <c r="BD59" i="3"/>
  <c r="BC59" i="3"/>
  <c r="BB59" i="3"/>
  <c r="G59" i="3"/>
  <c r="BA59" i="3" s="1"/>
  <c r="BE58" i="3"/>
  <c r="BD58" i="3"/>
  <c r="BC58" i="3"/>
  <c r="BB58" i="3"/>
  <c r="G58" i="3"/>
  <c r="BA58" i="3" s="1"/>
  <c r="BE55" i="3"/>
  <c r="BD55" i="3"/>
  <c r="BC55" i="3"/>
  <c r="BB55" i="3"/>
  <c r="G55" i="3"/>
  <c r="BA55" i="3" s="1"/>
  <c r="BE53" i="3"/>
  <c r="BD53" i="3"/>
  <c r="BC53" i="3"/>
  <c r="BB53" i="3"/>
  <c r="G53" i="3"/>
  <c r="BA53" i="3" s="1"/>
  <c r="BE49" i="3"/>
  <c r="BD49" i="3"/>
  <c r="BC49" i="3"/>
  <c r="BB49" i="3"/>
  <c r="G49" i="3"/>
  <c r="BA49" i="3" s="1"/>
  <c r="BE48" i="3"/>
  <c r="BD48" i="3"/>
  <c r="BC48" i="3"/>
  <c r="BB48" i="3"/>
  <c r="G48" i="3"/>
  <c r="BA48" i="3" s="1"/>
  <c r="BE45" i="3"/>
  <c r="BD45" i="3"/>
  <c r="BC45" i="3"/>
  <c r="BB45" i="3"/>
  <c r="G45" i="3"/>
  <c r="BA45" i="3" s="1"/>
  <c r="BE43" i="3"/>
  <c r="BD43" i="3"/>
  <c r="BC43" i="3"/>
  <c r="BB43" i="3"/>
  <c r="G43" i="3"/>
  <c r="BA43" i="3" s="1"/>
  <c r="BE39" i="3"/>
  <c r="BD39" i="3"/>
  <c r="BC39" i="3"/>
  <c r="BB39" i="3"/>
  <c r="G39" i="3"/>
  <c r="BA39" i="3" s="1"/>
  <c r="BE36" i="3"/>
  <c r="BD36" i="3"/>
  <c r="BC36" i="3"/>
  <c r="BB36" i="3"/>
  <c r="G36" i="3"/>
  <c r="BA36" i="3" s="1"/>
  <c r="BE32" i="3"/>
  <c r="BD32" i="3"/>
  <c r="BC32" i="3"/>
  <c r="BB32" i="3"/>
  <c r="G32" i="3"/>
  <c r="BA32" i="3" s="1"/>
  <c r="BE29" i="3"/>
  <c r="BD29" i="3"/>
  <c r="BC29" i="3"/>
  <c r="BB29" i="3"/>
  <c r="G29" i="3"/>
  <c r="BA29" i="3" s="1"/>
  <c r="BE27" i="3"/>
  <c r="BD27" i="3"/>
  <c r="BC27" i="3"/>
  <c r="BB27" i="3"/>
  <c r="G27" i="3"/>
  <c r="BA27" i="3" s="1"/>
  <c r="BE25" i="3"/>
  <c r="BD25" i="3"/>
  <c r="BC25" i="3"/>
  <c r="BB25" i="3"/>
  <c r="G25" i="3"/>
  <c r="BA25" i="3" s="1"/>
  <c r="BE22" i="3"/>
  <c r="BD22" i="3"/>
  <c r="BC22" i="3"/>
  <c r="BB22" i="3"/>
  <c r="G22" i="3"/>
  <c r="BA22" i="3" s="1"/>
  <c r="BE19" i="3"/>
  <c r="BD19" i="3"/>
  <c r="BC19" i="3"/>
  <c r="BB19" i="3"/>
  <c r="G19" i="3"/>
  <c r="BA19" i="3" s="1"/>
  <c r="B8" i="2"/>
  <c r="A8" i="2"/>
  <c r="C66" i="3"/>
  <c r="BE16" i="3"/>
  <c r="BD16" i="3"/>
  <c r="BC16" i="3"/>
  <c r="BB16" i="3"/>
  <c r="G16" i="3"/>
  <c r="BA16" i="3" s="1"/>
  <c r="BE14" i="3"/>
  <c r="BD14" i="3"/>
  <c r="BC14" i="3"/>
  <c r="BB14" i="3"/>
  <c r="G14" i="3"/>
  <c r="BA14" i="3" s="1"/>
  <c r="BE12" i="3"/>
  <c r="BD12" i="3"/>
  <c r="BC12" i="3"/>
  <c r="BB12" i="3"/>
  <c r="G12" i="3"/>
  <c r="BA12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A8" i="3" s="1"/>
  <c r="B7" i="2"/>
  <c r="A7" i="2"/>
  <c r="C17" i="3"/>
  <c r="E4" i="3"/>
  <c r="C4" i="3"/>
  <c r="F3" i="3"/>
  <c r="C3" i="3"/>
  <c r="C2" i="2"/>
  <c r="C1" i="2"/>
  <c r="C33" i="1"/>
  <c r="F33" i="1" s="1"/>
  <c r="C31" i="1"/>
  <c r="D2" i="1"/>
  <c r="C2" i="1"/>
  <c r="BB109" i="3" l="1"/>
  <c r="F13" i="2" s="1"/>
  <c r="BD95" i="3"/>
  <c r="H11" i="2" s="1"/>
  <c r="BD128" i="3"/>
  <c r="H15" i="2" s="1"/>
  <c r="BC128" i="3"/>
  <c r="G15" i="2" s="1"/>
  <c r="BE128" i="3"/>
  <c r="I15" i="2" s="1"/>
  <c r="G128" i="3"/>
  <c r="BE120" i="3"/>
  <c r="I14" i="2" s="1"/>
  <c r="BA97" i="3"/>
  <c r="BA99" i="3" s="1"/>
  <c r="E12" i="2" s="1"/>
  <c r="G95" i="3"/>
  <c r="BE95" i="3"/>
  <c r="I11" i="2" s="1"/>
  <c r="BB95" i="3"/>
  <c r="F11" i="2" s="1"/>
  <c r="BE77" i="3"/>
  <c r="I9" i="2" s="1"/>
  <c r="G77" i="3"/>
  <c r="BB77" i="3"/>
  <c r="F9" i="2" s="1"/>
  <c r="BD66" i="3"/>
  <c r="H8" i="2" s="1"/>
  <c r="BB66" i="3"/>
  <c r="F8" i="2" s="1"/>
  <c r="BE66" i="3"/>
  <c r="I8" i="2" s="1"/>
  <c r="G66" i="3"/>
  <c r="BD17" i="3"/>
  <c r="H7" i="2" s="1"/>
  <c r="G17" i="3"/>
  <c r="BB17" i="3"/>
  <c r="F7" i="2" s="1"/>
  <c r="F18" i="2" s="1"/>
  <c r="C16" i="1" s="1"/>
  <c r="BC17" i="3"/>
  <c r="G7" i="2" s="1"/>
  <c r="BA17" i="3"/>
  <c r="E7" i="2" s="1"/>
  <c r="BC95" i="3"/>
  <c r="G11" i="2" s="1"/>
  <c r="BA109" i="3"/>
  <c r="E13" i="2" s="1"/>
  <c r="BE109" i="3"/>
  <c r="I13" i="2" s="1"/>
  <c r="G120" i="3"/>
  <c r="BD120" i="3"/>
  <c r="H14" i="2" s="1"/>
  <c r="BC120" i="3"/>
  <c r="G14" i="2" s="1"/>
  <c r="BA130" i="3"/>
  <c r="BA131" i="3" s="1"/>
  <c r="E16" i="2" s="1"/>
  <c r="BE17" i="3"/>
  <c r="I7" i="2" s="1"/>
  <c r="BC66" i="3"/>
  <c r="G8" i="2" s="1"/>
  <c r="BC77" i="3"/>
  <c r="G9" i="2" s="1"/>
  <c r="BC109" i="3"/>
  <c r="G13" i="2" s="1"/>
  <c r="BA128" i="3"/>
  <c r="E15" i="2" s="1"/>
  <c r="G109" i="3"/>
  <c r="BB128" i="3"/>
  <c r="F15" i="2" s="1"/>
  <c r="BA139" i="3"/>
  <c r="E17" i="2" s="1"/>
  <c r="BE139" i="3"/>
  <c r="I17" i="2" s="1"/>
  <c r="I18" i="2" s="1"/>
  <c r="C21" i="1" s="1"/>
  <c r="BA66" i="3"/>
  <c r="E8" i="2" s="1"/>
  <c r="BA77" i="3"/>
  <c r="E9" i="2" s="1"/>
  <c r="BA120" i="3"/>
  <c r="E14" i="2" s="1"/>
  <c r="G139" i="3"/>
  <c r="BD139" i="3"/>
  <c r="H17" i="2" s="1"/>
  <c r="H18" i="2" s="1"/>
  <c r="C17" i="1" s="1"/>
  <c r="BC139" i="3"/>
  <c r="G17" i="2" s="1"/>
  <c r="G18" i="2" s="1"/>
  <c r="C18" i="1" s="1"/>
  <c r="BA95" i="3"/>
  <c r="E11" i="2" s="1"/>
  <c r="E18" i="2" l="1"/>
  <c r="C15" i="1" s="1"/>
  <c r="C19" i="1"/>
  <c r="C22" i="1" s="1"/>
  <c r="C23" i="1" s="1"/>
  <c r="F30" i="1" s="1"/>
  <c r="F31" i="1" s="1"/>
  <c r="F34" i="1" l="1"/>
</calcChain>
</file>

<file path=xl/sharedStrings.xml><?xml version="1.0" encoding="utf-8"?>
<sst xmlns="http://schemas.openxmlformats.org/spreadsheetml/2006/main" count="412" uniqueCount="244">
  <si>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</si>
  <si>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</si>
  <si>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</si>
  <si>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</si>
  <si>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</si>
  <si>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</si>
  <si>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</si>
  <si>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</si>
  <si>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</si>
  <si>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</si>
  <si>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</si>
  <si>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</si>
  <si>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</si>
  <si>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</si>
  <si>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</si>
  <si>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</si>
  <si>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</si>
  <si>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</si>
  <si>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</si>
  <si>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</si>
  <si>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</si>
  <si>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</si>
  <si>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</si>
  <si>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</si>
  <si>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</si>
  <si>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</si>
  <si>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</si>
  <si>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</si>
  <si>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</si>
  <si>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</si>
  <si>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</si>
  <si>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</si>
  <si>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</si>
  <si>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</si>
  <si>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</si>
  <si>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</si>
  <si>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</si>
  <si>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</si>
  <si>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</si>
  <si>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</si>
  <si>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</si>
  <si>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</si>
  <si>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</si>
  <si>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</si>
  <si>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</si>
  <si>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</si>
  <si>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</si>
  <si>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</si>
  <si>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</si>
  <si>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</si>
  <si>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</si>
  <si>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</si>
  <si>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</si>
  <si>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</si>
  <si>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</si>
  <si>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</si>
  <si>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</si>
  <si>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</si>
  <si>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</si>
  <si>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</si>
  <si>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</si>
  <si>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</si>
  <si>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</si>
  <si>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</si>
  <si>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</si>
  <si>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</si>
  <si>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</si>
  <si>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</si>
  <si>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</si>
  <si>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</si>
  <si>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</si>
  <si>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</si>
  <si>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P 07/2017</t>
  </si>
  <si>
    <t>Olešník - oprava místní komunikace</t>
  </si>
  <si>
    <t>SO 01</t>
  </si>
  <si>
    <t>Oprava místní komunikace</t>
  </si>
  <si>
    <t>00</t>
  </si>
  <si>
    <t>Přípravné a související práce</t>
  </si>
  <si>
    <t>00 001</t>
  </si>
  <si>
    <t xml:space="preserve">Dokumentace skutečného provedení </t>
  </si>
  <si>
    <t>kpl</t>
  </si>
  <si>
    <t>00 002</t>
  </si>
  <si>
    <t xml:space="preserve">Účast geologa na stavbě </t>
  </si>
  <si>
    <t>00 003</t>
  </si>
  <si>
    <t>Přechodné dopravní značení (DIO) vč.zajištění pěší dopravy přes staveniště</t>
  </si>
  <si>
    <t>viz schéma - příl. projektové dokumentace</t>
  </si>
  <si>
    <t>00 004</t>
  </si>
  <si>
    <t>Ochrana stávajícího vedení DOD+MTŽ chránička půlené s utěsn.proti vnikání nečistot</t>
  </si>
  <si>
    <t>m</t>
  </si>
  <si>
    <t>kabelové vedení fy CETIN</t>
  </si>
  <si>
    <t>00 005</t>
  </si>
  <si>
    <t>Zajištění stávajících telekomunikačních sloupů DOD+MTŽ</t>
  </si>
  <si>
    <t>zajištění stability během stavebních prací</t>
  </si>
  <si>
    <t>00 006</t>
  </si>
  <si>
    <t>Dočasné odstranění a zpětné umístění chodníkové lávky, vč.šetrného uložení</t>
  </si>
  <si>
    <t>122201402R00</t>
  </si>
  <si>
    <t xml:space="preserve">Vykopávky v zemníku v hor. 3 do 1000 m3 </t>
  </si>
  <si>
    <t>m3</t>
  </si>
  <si>
    <t>zemina pro výměnu podloží</t>
  </si>
  <si>
    <t>870*0,3</t>
  </si>
  <si>
    <t>132201210R00</t>
  </si>
  <si>
    <t xml:space="preserve">Hloubení rýh š.do 200 cm hor.3 do 50 m3,STROJNĚ </t>
  </si>
  <si>
    <t>drenáž:0,3*0,4*270</t>
  </si>
  <si>
    <t>132201219R00</t>
  </si>
  <si>
    <t xml:space="preserve">Příplatek za lepivost - hloubení rýh 200cm v hor.3 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</si>
  <si>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</si>
  <si>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</si>
  <si>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</si>
  <si>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</si>
  <si>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Přemístění přebytečné zeminy z výkopku na skládku</t>
  </si>
  <si>
    <t>odkopávky-zásyp:261-62,4</t>
  </si>
  <si>
    <t>167101102R00</t>
  </si>
  <si>
    <t xml:space="preserve">Nakládání výkopku z hor.1-4 v množství nad 100 m3 </t>
  </si>
  <si>
    <t>171201201R00</t>
  </si>
  <si>
    <t xml:space="preserve">Uložení sypaniny na skl.-modelace na výšku přes 2m </t>
  </si>
  <si>
    <t>Uložení  přebytečné zeminy na skládce</t>
  </si>
  <si>
    <t>odlopávky-zásyp:261-62,4</t>
  </si>
  <si>
    <t>174101101R00</t>
  </si>
  <si>
    <t xml:space="preserve">Zásyp jam, rýh, šachet se zhutněním </t>
  </si>
  <si>
    <t>130*0,48</t>
  </si>
  <si>
    <t>174101101R01</t>
  </si>
  <si>
    <t xml:space="preserve">Zásyp rigolu se zhutněním štěrkem </t>
  </si>
  <si>
    <t>drenáž:0,3*0,35*270</t>
  </si>
  <si>
    <t>objem potrubí DN100:-Pi*0,05^2*270</t>
  </si>
  <si>
    <t>184807111R10</t>
  </si>
  <si>
    <t>Ochrana kořenového systému vzrostlých dřevin zřízení a odstranění, ruční odkopání</t>
  </si>
  <si>
    <t>199000002R00</t>
  </si>
  <si>
    <t xml:space="preserve">Poplatek za skládku horniny 1- 4 </t>
  </si>
  <si>
    <t>121100001RAA</t>
  </si>
  <si>
    <t>Sejmutí ornice, naložení, odvoz a uložení odvoz do 1 km</t>
  </si>
  <si>
    <t>200*0,2</t>
  </si>
  <si>
    <t>122100010RAC</t>
  </si>
  <si>
    <t>Odkopávky nezapažené v hornině 1-4 naložení, odvoz 10 km, uložení</t>
  </si>
  <si>
    <t>odtěžení podkladních vrstev pro výměnu podloží</t>
  </si>
  <si>
    <t>181300012RA0</t>
  </si>
  <si>
    <t>Rozprostření ornice v rovině tloušťka 20 cm vč.osetí trávou a prvního pokosu</t>
  </si>
  <si>
    <t>m2</t>
  </si>
  <si>
    <t>1 301</t>
  </si>
  <si>
    <t xml:space="preserve">Nákup zeminy ze zemníku </t>
  </si>
  <si>
    <t>58344169</t>
  </si>
  <si>
    <t>Štěrk frakce 16/32</t>
  </si>
  <si>
    <t>T</t>
  </si>
  <si>
    <t>rigol</t>
  </si>
  <si>
    <t>2</t>
  </si>
  <si>
    <t>Základy a zvláštní zakládání</t>
  </si>
  <si>
    <t>213151121R00</t>
  </si>
  <si>
    <t xml:space="preserve">Montáž geotextílie </t>
  </si>
  <si>
    <t>(0,3*3+0,4*2)*270</t>
  </si>
  <si>
    <t>002 001</t>
  </si>
  <si>
    <t xml:space="preserve">Urovnání a přehutnění podkladu </t>
  </si>
  <si>
    <t>po odstranění původních zpevněných vrstev</t>
  </si>
  <si>
    <t>1737</t>
  </si>
  <si>
    <t>002 002</t>
  </si>
  <si>
    <t xml:space="preserve">Urovnání a přehutnění dna vsakovacího systému </t>
  </si>
  <si>
    <t>0,3*270</t>
  </si>
  <si>
    <t>28697932</t>
  </si>
  <si>
    <t>Geotextilie filtrační 225 g/m2 pro vsakovací modul</t>
  </si>
  <si>
    <t>4</t>
  </si>
  <si>
    <t>Vodorovné konstrukce</t>
  </si>
  <si>
    <t>271572211</t>
  </si>
  <si>
    <t>Filtrační vrstva písku tl.50mm vč.dodání materiálu</t>
  </si>
  <si>
    <t>dno drenáže:0,05*0,3*270</t>
  </si>
  <si>
    <t>5</t>
  </si>
  <si>
    <t>Komunikace</t>
  </si>
  <si>
    <t>564861111R00</t>
  </si>
  <si>
    <t>Podklad ze štěrkodrti po zhutnění tloušťky 20 cm 0/63</t>
  </si>
  <si>
    <t>vč.dodávky materiálu a hutnění</t>
  </si>
  <si>
    <t>564952111R00</t>
  </si>
  <si>
    <t xml:space="preserve">Podklad z mechanicky zpevněného kameniva tl. 15 cm </t>
  </si>
  <si>
    <t>565141211R00</t>
  </si>
  <si>
    <t xml:space="preserve">Podklad z obal kam.ACP 16+,nad 3 m,tl.6 cm </t>
  </si>
  <si>
    <t>569231111R00</t>
  </si>
  <si>
    <t xml:space="preserve">Zpevnění krajnic,štěrkopísek/kamen.těžené tl.10 cm </t>
  </si>
  <si>
    <t>573231110R00</t>
  </si>
  <si>
    <t xml:space="preserve">Postřik živičný spojovací z emulze 0,3-0,5 kg/m2 </t>
  </si>
  <si>
    <t>577132111R00</t>
  </si>
  <si>
    <t>Beton asfalt. ACO 11+ , tl. 4 cm 50/70</t>
  </si>
  <si>
    <t>599141111R00</t>
  </si>
  <si>
    <t xml:space="preserve">Vyplnění spár živičnou zálivkou </t>
  </si>
  <si>
    <t>podél komunikace v napojení na stávající vozovku</t>
  </si>
  <si>
    <t>22+8,5</t>
  </si>
  <si>
    <t>87</t>
  </si>
  <si>
    <t>Potrubí z trub z plastických hmot</t>
  </si>
  <si>
    <t>087 002</t>
  </si>
  <si>
    <t>Vsakovací trubka PE DN100 DOD+MTŽ</t>
  </si>
  <si>
    <t>vč.napojení na odtok</t>
  </si>
  <si>
    <t>89</t>
  </si>
  <si>
    <t>Ostatní konstrukce na trubním vedení</t>
  </si>
  <si>
    <t>089 001</t>
  </si>
  <si>
    <t>Výšk.úprava vodov.armatur a jejich příslušenství DOD+MTŽ</t>
  </si>
  <si>
    <t>dorovnání na nový terén</t>
  </si>
  <si>
    <t>089 002</t>
  </si>
  <si>
    <t>Výšk.úprava poklopu kanalizační šachty DOD+MTŽ</t>
  </si>
  <si>
    <t>89 003</t>
  </si>
  <si>
    <t>Odvodňovací žlab, uložení beton prostý DOD+MTŽ</t>
  </si>
  <si>
    <t>žlabovka betonová š.500mm</t>
  </si>
  <si>
    <t>vč.potřebných zemních prací a podklad ních vrstev</t>
  </si>
  <si>
    <t>36,3*0,5</t>
  </si>
  <si>
    <t>911</t>
  </si>
  <si>
    <t>Dopravní značení</t>
  </si>
  <si>
    <t>914001111R00</t>
  </si>
  <si>
    <t xml:space="preserve">Osaz sloupků, montáž svislých dopr.značek </t>
  </si>
  <si>
    <t>kus</t>
  </si>
  <si>
    <t>Včetně:</t>
  </si>
  <si>
    <t>- osazení sloupků, sloupů nebo ocelových nosných konstrukcí a upevňovadel včetně   montáže,</t>
  </si>
  <si>
    <t>- výkopu jam pro sloupky s odhozem výkopku na vzdálenost do 3 m,</t>
  </si>
  <si>
    <t>- zabetonování sloupků nebo vysekání otvorů ve zdivu pro konzoly a na zaplnění a zatření   otvorů cementovou maltou.</t>
  </si>
  <si>
    <t>911 001</t>
  </si>
  <si>
    <t xml:space="preserve">Spojovací materiál pro uchycení značek ke sloupkům </t>
  </si>
  <si>
    <t>sada</t>
  </si>
  <si>
    <t>911 002</t>
  </si>
  <si>
    <t xml:space="preserve">Odstranění svislého dopravního značení "P4" </t>
  </si>
  <si>
    <t>značka a sloupek - šetrné uložení ke zpětnému umístění</t>
  </si>
  <si>
    <t>40445962.A</t>
  </si>
  <si>
    <t>Dopravní příslušenství, patka AL 4 ks kot šroubů</t>
  </si>
  <si>
    <t>981</t>
  </si>
  <si>
    <t>Demolice - komunikace a zpevněné plochy</t>
  </si>
  <si>
    <t>113107142R00</t>
  </si>
  <si>
    <t xml:space="preserve">Odstranění podkladu pl.do 200 m2, živice tl. 10 cm </t>
  </si>
  <si>
    <t>113107638R00</t>
  </si>
  <si>
    <t xml:space="preserve">Odstranění podkladu nad 50 m2,kam.drcené tl.38 cm </t>
  </si>
  <si>
    <t>919735112R00</t>
  </si>
  <si>
    <t xml:space="preserve">Řezání stávajícího živičného krytu tl. 5 - 10 cm </t>
  </si>
  <si>
    <t>981 001</t>
  </si>
  <si>
    <t xml:space="preserve">Stavební úpravy výtokového objektu </t>
  </si>
  <si>
    <t>Probourání stávající ŽB stěny tl.0,50m vč,stavebních úprav</t>
  </si>
  <si>
    <t>99</t>
  </si>
  <si>
    <t>Staveništní přesun hmot</t>
  </si>
  <si>
    <t>998225311R00</t>
  </si>
  <si>
    <t xml:space="preserve">Přesun hmot, oprava komunikací, kryt živič. a bet. </t>
  </si>
  <si>
    <t>t</t>
  </si>
  <si>
    <t>D96</t>
  </si>
  <si>
    <t>Přesuny suti a vybouraných hmot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</si>
  <si>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</si>
  <si>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</si>
  <si>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</si>
  <si>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</si>
  <si>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Celková vzdálenost na skládku uvažována 10km.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</si>
  <si>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</si>
  <si>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</si>
  <si>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</si>
  <si>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</si>
  <si>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>979990103R00</t>
  </si>
  <si>
    <t xml:space="preserve">Poplatek za skládku suti - beton, asf.beton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</si>
</sst>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8" xfId="1" applyFont="1" applyBorder="1" applyAlignment="1">
      <alignment horizontal="center" vertical="top"/>
    </xf>
    <xf numFmtId="49" fontId="16" fillId="0" borderId="58" xfId="1" applyNumberFormat="1" applyFont="1" applyBorder="1" applyAlignment="1">
      <alignment horizontal="left" vertical="top"/>
    </xf>
    <xf numFmtId="0" fontId="16" fillId="0" borderId="58" xfId="1" applyFont="1" applyBorder="1" applyAlignment="1">
      <alignment vertical="top" wrapText="1"/>
    </xf>
    <xf numFmtId="49" fontId="16" fillId="0" borderId="58" xfId="1" applyNumberFormat="1" applyFont="1" applyBorder="1" applyAlignment="1">
      <alignment horizontal="center" shrinkToFit="1"/>
    </xf>
    <xf numFmtId="4" fontId="16" fillId="0" borderId="58" xfId="1" applyNumberFormat="1" applyFont="1" applyBorder="1" applyAlignment="1">
      <alignment horizontal="right"/>
    </xf>
    <xf numFmtId="4" fontId="16" fillId="0" borderId="58" xfId="1" applyNumberFormat="1" applyFont="1" applyBorder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1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3" fillId="0" borderId="0" xfId="1" applyFont="1" applyAlignment="1"/>
    <xf numFmtId="0" fontId="1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0" fillId="3" borderId="59" xfId="1" applyNumberFormat="1" applyFont="1" applyFill="1" applyBorder="1" applyAlignment="1">
      <alignment horizontal="left" wrapText="1"/>
    </xf>
    <xf numFmtId="49" fontId="21" fillId="0" borderId="60" xfId="0" applyNumberFormat="1" applyFont="1" applyBorder="1" applyAlignment="1">
      <alignment horizontal="left" wrapText="1"/>
    </xf>
    <xf numFmtId="0" fontId="17" fillId="3" borderId="34" xfId="1" applyNumberFormat="1" applyFont="1" applyFill="1" applyBorder="1" applyAlignment="1">
      <alignment horizontal="left" wrapText="1" indent="1"/>
    </xf>
    <xf numFmtId="0" fontId="18" fillId="0" borderId="0" xfId="0" applyNumberFormat="1" applyFont="1"/>
    <xf numFmtId="0" fontId="18" fillId="0" borderId="13" xfId="0" applyNumberFormat="1" applyFont="1" applyBorder="1"/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zoomScaleNormal="100" workbookViewId="0">
      <selection activeCell="B37" sqref="B37:G45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 t="str">
        <f>Rekapitulace!H1</f>
        <v>SO 01</v>
      </c>
      <c r="D2" s="5" t="str">
        <f>Rekapitulace!G2</f>
        <v>Oprava místní komunikace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74</v>
      </c>
      <c r="B5" s="18"/>
      <c r="C5" s="19" t="s">
        <v>75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/>
      <c r="O6" s="23"/>
    </row>
    <row r="7" spans="1:57" ht="12.95" customHeight="1" x14ac:dyDescent="0.2">
      <c r="A7" s="24" t="s">
        <v>72</v>
      </c>
      <c r="B7" s="25"/>
      <c r="C7" s="26" t="s">
        <v>73</v>
      </c>
      <c r="D7" s="27"/>
      <c r="E7" s="27"/>
      <c r="F7" s="28" t="s">
        <v>11</v>
      </c>
      <c r="G7" s="22"/>
    </row>
    <row r="8" spans="1:57" x14ac:dyDescent="0.2">
      <c r="A8" s="29" t="s">
        <v>12</v>
      </c>
      <c r="B8" s="13"/>
      <c r="C8" s="186"/>
      <c r="D8" s="186"/>
      <c r="E8" s="187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186"/>
      <c r="D9" s="186"/>
      <c r="E9" s="187"/>
      <c r="F9" s="13"/>
      <c r="G9" s="34"/>
      <c r="H9" s="35"/>
    </row>
    <row r="10" spans="1:57" x14ac:dyDescent="0.2">
      <c r="A10" s="29" t="s">
        <v>15</v>
      </c>
      <c r="B10" s="13"/>
      <c r="C10" s="186"/>
      <c r="D10" s="186"/>
      <c r="E10" s="186"/>
      <c r="F10" s="36"/>
      <c r="G10" s="37"/>
      <c r="H10" s="38"/>
    </row>
    <row r="11" spans="1:57" ht="13.5" customHeight="1" x14ac:dyDescent="0.2">
      <c r="A11" s="29" t="s">
        <v>16</v>
      </c>
      <c r="B11" s="13"/>
      <c r="C11" s="186"/>
      <c r="D11" s="186"/>
      <c r="E11" s="186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188"/>
      <c r="D12" s="188"/>
      <c r="E12" s="188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/>
      <c r="E15" s="58"/>
      <c r="F15" s="59"/>
      <c r="G15" s="56"/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/>
      <c r="E16" s="60"/>
      <c r="F16" s="61"/>
      <c r="G16" s="56"/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 x14ac:dyDescent="0.2">
      <c r="A20" s="64"/>
      <c r="B20" s="55"/>
      <c r="C20" s="56"/>
      <c r="D20" s="9"/>
      <c r="E20" s="60"/>
      <c r="F20" s="61"/>
      <c r="G20" s="56"/>
    </row>
    <row r="21" spans="1:7" ht="15.95" customHeight="1" x14ac:dyDescent="0.2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/>
    </row>
    <row r="23" spans="1:7" ht="15.95" customHeight="1" thickBot="1" x14ac:dyDescent="0.25">
      <c r="A23" s="189" t="s">
        <v>34</v>
      </c>
      <c r="B23" s="190"/>
      <c r="C23" s="67">
        <f>C22+G23</f>
        <v>0</v>
      </c>
      <c r="D23" s="68" t="s">
        <v>35</v>
      </c>
      <c r="E23" s="69"/>
      <c r="F23" s="70"/>
      <c r="G23" s="56"/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191">
        <f>C23-F32</f>
        <v>0</v>
      </c>
      <c r="G30" s="192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191">
        <f>ROUND(PRODUCT(F30,C31/100),0)</f>
        <v>0</v>
      </c>
      <c r="G31" s="192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191">
        <v>0</v>
      </c>
      <c r="G32" s="192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191">
        <f>ROUND(PRODUCT(F32,C33/100),0)</f>
        <v>0</v>
      </c>
      <c r="G33" s="192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193">
        <f>ROUND(SUM(F30:F33),0)</f>
        <v>0</v>
      </c>
      <c r="G34" s="194"/>
    </row>
    <row r="36" spans="1:8" x14ac:dyDescent="0.2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185"/>
      <c r="C37" s="185"/>
      <c r="D37" s="185"/>
      <c r="E37" s="185"/>
      <c r="F37" s="185"/>
      <c r="G37" s="185"/>
      <c r="H37" t="s">
        <v>6</v>
      </c>
    </row>
    <row r="38" spans="1:8" ht="12.75" customHeight="1" x14ac:dyDescent="0.2">
      <c r="A38" s="96"/>
      <c r="B38" s="185"/>
      <c r="C38" s="185"/>
      <c r="D38" s="185"/>
      <c r="E38" s="185"/>
      <c r="F38" s="185"/>
      <c r="G38" s="185"/>
      <c r="H38" t="s">
        <v>6</v>
      </c>
    </row>
    <row r="39" spans="1:8" x14ac:dyDescent="0.2">
      <c r="A39" s="96"/>
      <c r="B39" s="185"/>
      <c r="C39" s="185"/>
      <c r="D39" s="185"/>
      <c r="E39" s="185"/>
      <c r="F39" s="185"/>
      <c r="G39" s="185"/>
      <c r="H39" t="s">
        <v>6</v>
      </c>
    </row>
    <row r="40" spans="1:8" x14ac:dyDescent="0.2">
      <c r="A40" s="96"/>
      <c r="B40" s="185"/>
      <c r="C40" s="185"/>
      <c r="D40" s="185"/>
      <c r="E40" s="185"/>
      <c r="F40" s="185"/>
      <c r="G40" s="185"/>
      <c r="H40" t="s">
        <v>6</v>
      </c>
    </row>
    <row r="41" spans="1:8" x14ac:dyDescent="0.2">
      <c r="A41" s="96"/>
      <c r="B41" s="185"/>
      <c r="C41" s="185"/>
      <c r="D41" s="185"/>
      <c r="E41" s="185"/>
      <c r="F41" s="185"/>
      <c r="G41" s="185"/>
      <c r="H41" t="s">
        <v>6</v>
      </c>
    </row>
    <row r="42" spans="1:8" x14ac:dyDescent="0.2">
      <c r="A42" s="96"/>
      <c r="B42" s="185"/>
      <c r="C42" s="185"/>
      <c r="D42" s="185"/>
      <c r="E42" s="185"/>
      <c r="F42" s="185"/>
      <c r="G42" s="185"/>
      <c r="H42" t="s">
        <v>6</v>
      </c>
    </row>
    <row r="43" spans="1:8" x14ac:dyDescent="0.2">
      <c r="A43" s="96"/>
      <c r="B43" s="185"/>
      <c r="C43" s="185"/>
      <c r="D43" s="185"/>
      <c r="E43" s="185"/>
      <c r="F43" s="185"/>
      <c r="G43" s="185"/>
      <c r="H43" t="s">
        <v>6</v>
      </c>
    </row>
    <row r="44" spans="1:8" x14ac:dyDescent="0.2">
      <c r="A44" s="96"/>
      <c r="B44" s="185"/>
      <c r="C44" s="185"/>
      <c r="D44" s="185"/>
      <c r="E44" s="185"/>
      <c r="F44" s="185"/>
      <c r="G44" s="185"/>
      <c r="H44" t="s">
        <v>6</v>
      </c>
    </row>
    <row r="45" spans="1:8" ht="0.75" customHeight="1" x14ac:dyDescent="0.2">
      <c r="A45" s="96"/>
      <c r="B45" s="185"/>
      <c r="C45" s="185"/>
      <c r="D45" s="185"/>
      <c r="E45" s="185"/>
      <c r="F45" s="185"/>
      <c r="G45" s="185"/>
      <c r="H45" t="s">
        <v>6</v>
      </c>
    </row>
    <row r="46" spans="1:8" x14ac:dyDescent="0.2">
      <c r="B46" s="195"/>
      <c r="C46" s="195"/>
      <c r="D46" s="195"/>
      <c r="E46" s="195"/>
      <c r="F46" s="195"/>
      <c r="G46" s="195"/>
    </row>
    <row r="47" spans="1:8" x14ac:dyDescent="0.2">
      <c r="B47" s="195"/>
      <c r="C47" s="195"/>
      <c r="D47" s="195"/>
      <c r="E47" s="195"/>
      <c r="F47" s="195"/>
      <c r="G47" s="195"/>
    </row>
    <row r="48" spans="1:8" x14ac:dyDescent="0.2">
      <c r="B48" s="195"/>
      <c r="C48" s="195"/>
      <c r="D48" s="195"/>
      <c r="E48" s="195"/>
      <c r="F48" s="195"/>
      <c r="G48" s="195"/>
    </row>
    <row r="49" spans="2:7" x14ac:dyDescent="0.2">
      <c r="B49" s="195"/>
      <c r="C49" s="195"/>
      <c r="D49" s="195"/>
      <c r="E49" s="195"/>
      <c r="F49" s="195"/>
      <c r="G49" s="195"/>
    </row>
    <row r="50" spans="2:7" x14ac:dyDescent="0.2">
      <c r="B50" s="195"/>
      <c r="C50" s="195"/>
      <c r="D50" s="195"/>
      <c r="E50" s="195"/>
      <c r="F50" s="195"/>
      <c r="G50" s="195"/>
    </row>
    <row r="51" spans="2:7" x14ac:dyDescent="0.2">
      <c r="B51" s="195"/>
      <c r="C51" s="195"/>
      <c r="D51" s="195"/>
      <c r="E51" s="195"/>
      <c r="F51" s="195"/>
      <c r="G51" s="195"/>
    </row>
    <row r="52" spans="2:7" x14ac:dyDescent="0.2">
      <c r="B52" s="195"/>
      <c r="C52" s="195"/>
      <c r="D52" s="195"/>
      <c r="E52" s="195"/>
      <c r="F52" s="195"/>
      <c r="G52" s="195"/>
    </row>
    <row r="53" spans="2:7" x14ac:dyDescent="0.2">
      <c r="B53" s="195"/>
      <c r="C53" s="195"/>
      <c r="D53" s="195"/>
      <c r="E53" s="195"/>
      <c r="F53" s="195"/>
      <c r="G53" s="195"/>
    </row>
    <row r="54" spans="2:7" x14ac:dyDescent="0.2">
      <c r="B54" s="195"/>
      <c r="C54" s="195"/>
      <c r="D54" s="195"/>
      <c r="E54" s="195"/>
      <c r="F54" s="195"/>
      <c r="G54" s="195"/>
    </row>
    <row r="55" spans="2:7" x14ac:dyDescent="0.2">
      <c r="B55" s="195"/>
      <c r="C55" s="195"/>
      <c r="D55" s="195"/>
      <c r="E55" s="195"/>
      <c r="F55" s="195"/>
      <c r="G55" s="19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Header>&amp;C&amp;K00-049Příloha č. 2</oddHeader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I68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96" t="s">
        <v>49</v>
      </c>
      <c r="B1" s="197"/>
      <c r="C1" s="97" t="str">
        <f>CONCATENATE(cislostavby," ",nazevstavby)</f>
        <v>P 07/2017 Olešník - oprava místní komunikace</v>
      </c>
      <c r="D1" s="98"/>
      <c r="E1" s="99"/>
      <c r="F1" s="98"/>
      <c r="G1" s="100" t="s">
        <v>50</v>
      </c>
      <c r="H1" s="101" t="s">
        <v>74</v>
      </c>
      <c r="I1" s="102"/>
    </row>
    <row r="2" spans="1:9" ht="13.5" thickBot="1" x14ac:dyDescent="0.25">
      <c r="A2" s="198" t="s">
        <v>51</v>
      </c>
      <c r="B2" s="199"/>
      <c r="C2" s="103" t="str">
        <f>CONCATENATE(cisloobjektu," ",nazevobjektu)</f>
        <v>SO 01 Oprava místní komunikace</v>
      </c>
      <c r="D2" s="104"/>
      <c r="E2" s="105"/>
      <c r="F2" s="104"/>
      <c r="G2" s="200" t="s">
        <v>75</v>
      </c>
      <c r="H2" s="201"/>
      <c r="I2" s="202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x14ac:dyDescent="0.2">
      <c r="A7" s="181" t="str">
        <f>Položky!B7</f>
        <v>00</v>
      </c>
      <c r="B7" s="115" t="str">
        <f>Položky!C7</f>
        <v>Přípravné a související práce</v>
      </c>
      <c r="C7" s="66"/>
      <c r="D7" s="116"/>
      <c r="E7" s="182">
        <f>Položky!BA17</f>
        <v>0</v>
      </c>
      <c r="F7" s="183">
        <f>Položky!BB17</f>
        <v>0</v>
      </c>
      <c r="G7" s="183">
        <f>Položky!BC17</f>
        <v>0</v>
      </c>
      <c r="H7" s="183">
        <f>Položky!BD17</f>
        <v>0</v>
      </c>
      <c r="I7" s="184">
        <f>Položky!BE17</f>
        <v>0</v>
      </c>
    </row>
    <row r="8" spans="1:9" s="35" customFormat="1" x14ac:dyDescent="0.2">
      <c r="A8" s="181" t="str">
        <f>Položky!B18</f>
        <v>1</v>
      </c>
      <c r="B8" s="115" t="str">
        <f>Položky!C18</f>
        <v>Zemní práce</v>
      </c>
      <c r="C8" s="66"/>
      <c r="D8" s="116"/>
      <c r="E8" s="182">
        <f>Položky!BA66</f>
        <v>0</v>
      </c>
      <c r="F8" s="183">
        <f>Položky!BB66</f>
        <v>0</v>
      </c>
      <c r="G8" s="183">
        <f>Položky!BC66</f>
        <v>0</v>
      </c>
      <c r="H8" s="183">
        <f>Položky!BD66</f>
        <v>0</v>
      </c>
      <c r="I8" s="184">
        <f>Položky!BE66</f>
        <v>0</v>
      </c>
    </row>
    <row r="9" spans="1:9" s="35" customFormat="1" x14ac:dyDescent="0.2">
      <c r="A9" s="181" t="str">
        <f>Položky!B67</f>
        <v>2</v>
      </c>
      <c r="B9" s="115" t="str">
        <f>Položky!C67</f>
        <v>Základy a zvláštní zakládání</v>
      </c>
      <c r="C9" s="66"/>
      <c r="D9" s="116"/>
      <c r="E9" s="182">
        <f>Položky!BA77</f>
        <v>0</v>
      </c>
      <c r="F9" s="183">
        <f>Položky!BB77</f>
        <v>0</v>
      </c>
      <c r="G9" s="183">
        <f>Položky!BC77</f>
        <v>0</v>
      </c>
      <c r="H9" s="183">
        <f>Položky!BD77</f>
        <v>0</v>
      </c>
      <c r="I9" s="184">
        <f>Položky!BE77</f>
        <v>0</v>
      </c>
    </row>
    <row r="10" spans="1:9" s="35" customFormat="1" x14ac:dyDescent="0.2">
      <c r="A10" s="181" t="str">
        <f>Položky!B78</f>
        <v>4</v>
      </c>
      <c r="B10" s="115" t="str">
        <f>Položky!C78</f>
        <v>Vodorovné konstrukce</v>
      </c>
      <c r="C10" s="66"/>
      <c r="D10" s="116"/>
      <c r="E10" s="182">
        <f>Položky!BA81</f>
        <v>0</v>
      </c>
      <c r="F10" s="183">
        <f>Položky!BB81</f>
        <v>0</v>
      </c>
      <c r="G10" s="183">
        <f>Položky!BC81</f>
        <v>0</v>
      </c>
      <c r="H10" s="183">
        <f>Položky!BD81</f>
        <v>0</v>
      </c>
      <c r="I10" s="184">
        <f>Položky!BE81</f>
        <v>0</v>
      </c>
    </row>
    <row r="11" spans="1:9" s="35" customFormat="1" x14ac:dyDescent="0.2">
      <c r="A11" s="181" t="str">
        <f>Položky!B82</f>
        <v>5</v>
      </c>
      <c r="B11" s="115" t="str">
        <f>Položky!C82</f>
        <v>Komunikace</v>
      </c>
      <c r="C11" s="66"/>
      <c r="D11" s="116"/>
      <c r="E11" s="182">
        <f>Položky!BA95</f>
        <v>0</v>
      </c>
      <c r="F11" s="183">
        <f>Položky!BB95</f>
        <v>0</v>
      </c>
      <c r="G11" s="183">
        <f>Položky!BC95</f>
        <v>0</v>
      </c>
      <c r="H11" s="183">
        <f>Položky!BD95</f>
        <v>0</v>
      </c>
      <c r="I11" s="184">
        <f>Položky!BE95</f>
        <v>0</v>
      </c>
    </row>
    <row r="12" spans="1:9" s="35" customFormat="1" x14ac:dyDescent="0.2">
      <c r="A12" s="181" t="str">
        <f>Položky!B96</f>
        <v>87</v>
      </c>
      <c r="B12" s="115" t="str">
        <f>Položky!C96</f>
        <v>Potrubí z trub z plastických hmot</v>
      </c>
      <c r="C12" s="66"/>
      <c r="D12" s="116"/>
      <c r="E12" s="182">
        <f>Položky!BA99</f>
        <v>0</v>
      </c>
      <c r="F12" s="183">
        <f>Položky!BB99</f>
        <v>0</v>
      </c>
      <c r="G12" s="183">
        <f>Položky!BC99</f>
        <v>0</v>
      </c>
      <c r="H12" s="183">
        <f>Položky!BD99</f>
        <v>0</v>
      </c>
      <c r="I12" s="184">
        <f>Položky!BE99</f>
        <v>0</v>
      </c>
    </row>
    <row r="13" spans="1:9" s="35" customFormat="1" x14ac:dyDescent="0.2">
      <c r="A13" s="181" t="str">
        <f>Položky!B100</f>
        <v>89</v>
      </c>
      <c r="B13" s="115" t="str">
        <f>Položky!C100</f>
        <v>Ostatní konstrukce na trubním vedení</v>
      </c>
      <c r="C13" s="66"/>
      <c r="D13" s="116"/>
      <c r="E13" s="182">
        <f>Položky!BA109</f>
        <v>0</v>
      </c>
      <c r="F13" s="183">
        <f>Položky!BB109</f>
        <v>0</v>
      </c>
      <c r="G13" s="183">
        <f>Položky!BC109</f>
        <v>0</v>
      </c>
      <c r="H13" s="183">
        <f>Položky!BD109</f>
        <v>0</v>
      </c>
      <c r="I13" s="184">
        <f>Položky!BE109</f>
        <v>0</v>
      </c>
    </row>
    <row r="14" spans="1:9" s="35" customFormat="1" x14ac:dyDescent="0.2">
      <c r="A14" s="181" t="str">
        <f>Položky!B110</f>
        <v>911</v>
      </c>
      <c r="B14" s="115" t="str">
        <f>Položky!C110</f>
        <v>Dopravní značení</v>
      </c>
      <c r="C14" s="66"/>
      <c r="D14" s="116"/>
      <c r="E14" s="182">
        <f>Položky!BA120</f>
        <v>0</v>
      </c>
      <c r="F14" s="183">
        <f>Položky!BB120</f>
        <v>0</v>
      </c>
      <c r="G14" s="183">
        <f>Položky!BC120</f>
        <v>0</v>
      </c>
      <c r="H14" s="183">
        <f>Položky!BD120</f>
        <v>0</v>
      </c>
      <c r="I14" s="184">
        <f>Položky!BE120</f>
        <v>0</v>
      </c>
    </row>
    <row r="15" spans="1:9" s="35" customFormat="1" x14ac:dyDescent="0.2">
      <c r="A15" s="181" t="str">
        <f>Položky!B121</f>
        <v>981</v>
      </c>
      <c r="B15" s="115" t="str">
        <f>Položky!C121</f>
        <v>Demolice - komunikace a zpevněné plochy</v>
      </c>
      <c r="C15" s="66"/>
      <c r="D15" s="116"/>
      <c r="E15" s="182">
        <f>Položky!BA128</f>
        <v>0</v>
      </c>
      <c r="F15" s="183">
        <f>Položky!BB128</f>
        <v>0</v>
      </c>
      <c r="G15" s="183">
        <f>Položky!BC128</f>
        <v>0</v>
      </c>
      <c r="H15" s="183">
        <f>Položky!BD128</f>
        <v>0</v>
      </c>
      <c r="I15" s="184">
        <f>Položky!BE128</f>
        <v>0</v>
      </c>
    </row>
    <row r="16" spans="1:9" s="35" customFormat="1" x14ac:dyDescent="0.2">
      <c r="A16" s="181" t="str">
        <f>Položky!B129</f>
        <v>99</v>
      </c>
      <c r="B16" s="115" t="str">
        <f>Položky!C129</f>
        <v>Staveništní přesun hmot</v>
      </c>
      <c r="C16" s="66"/>
      <c r="D16" s="116"/>
      <c r="E16" s="182">
        <f>Položky!BA131</f>
        <v>0</v>
      </c>
      <c r="F16" s="183">
        <f>Položky!BB131</f>
        <v>0</v>
      </c>
      <c r="G16" s="183">
        <f>Položky!BC131</f>
        <v>0</v>
      </c>
      <c r="H16" s="183">
        <f>Položky!BD131</f>
        <v>0</v>
      </c>
      <c r="I16" s="184">
        <f>Položky!BE131</f>
        <v>0</v>
      </c>
    </row>
    <row r="17" spans="1:9" s="35" customFormat="1" ht="13.5" thickBot="1" x14ac:dyDescent="0.25">
      <c r="A17" s="181" t="str">
        <f>Položky!B132</f>
        <v>D96</v>
      </c>
      <c r="B17" s="115" t="str">
        <f>Položky!C132</f>
        <v>Přesuny suti a vybouraných hmot</v>
      </c>
      <c r="C17" s="66"/>
      <c r="D17" s="116"/>
      <c r="E17" s="182">
        <f>Položky!BA139</f>
        <v>0</v>
      </c>
      <c r="F17" s="183">
        <f>Položky!BB139</f>
        <v>0</v>
      </c>
      <c r="G17" s="183">
        <f>Položky!BC139</f>
        <v>0</v>
      </c>
      <c r="H17" s="183">
        <f>Položky!BD139</f>
        <v>0</v>
      </c>
      <c r="I17" s="184">
        <f>Položky!BE139</f>
        <v>0</v>
      </c>
    </row>
    <row r="18" spans="1:9" s="123" customFormat="1" ht="13.5" thickBot="1" x14ac:dyDescent="0.25">
      <c r="A18" s="117"/>
      <c r="B18" s="118" t="s">
        <v>58</v>
      </c>
      <c r="C18" s="118"/>
      <c r="D18" s="119"/>
      <c r="E18" s="120">
        <f>SUM(E7:E17)</f>
        <v>0</v>
      </c>
      <c r="F18" s="121">
        <f>SUM(F7:F17)</f>
        <v>0</v>
      </c>
      <c r="G18" s="121">
        <f>SUM(G7:G17)</f>
        <v>0</v>
      </c>
      <c r="H18" s="121">
        <f>SUM(H7:H17)</f>
        <v>0</v>
      </c>
      <c r="I18" s="122">
        <f>SUM(I7:I17)</f>
        <v>0</v>
      </c>
    </row>
    <row r="19" spans="1:9" x14ac:dyDescent="0.2">
      <c r="A19" s="66"/>
      <c r="B19" s="66"/>
      <c r="C19" s="66"/>
      <c r="D19" s="66"/>
      <c r="E19" s="66"/>
      <c r="F19" s="66"/>
      <c r="G19" s="66"/>
      <c r="H19" s="66"/>
      <c r="I19" s="66"/>
    </row>
    <row r="20" spans="1:9" x14ac:dyDescent="0.2">
      <c r="F20" s="124"/>
      <c r="G20" s="125"/>
      <c r="H20" s="125"/>
      <c r="I20" s="126"/>
    </row>
    <row r="21" spans="1:9" x14ac:dyDescent="0.2">
      <c r="F21" s="124"/>
      <c r="G21" s="125"/>
      <c r="H21" s="125"/>
      <c r="I21" s="126"/>
    </row>
    <row r="22" spans="1:9" x14ac:dyDescent="0.2">
      <c r="F22" s="124"/>
      <c r="G22" s="125"/>
      <c r="H22" s="125"/>
      <c r="I22" s="126"/>
    </row>
    <row r="23" spans="1:9" x14ac:dyDescent="0.2">
      <c r="F23" s="124"/>
      <c r="G23" s="125"/>
      <c r="H23" s="125"/>
      <c r="I23" s="126"/>
    </row>
    <row r="24" spans="1:9" x14ac:dyDescent="0.2">
      <c r="F24" s="124"/>
      <c r="G24" s="125"/>
      <c r="H24" s="125"/>
      <c r="I24" s="126"/>
    </row>
    <row r="25" spans="1:9" x14ac:dyDescent="0.2">
      <c r="F25" s="124"/>
      <c r="G25" s="125"/>
      <c r="H25" s="125"/>
      <c r="I25" s="126"/>
    </row>
    <row r="26" spans="1:9" x14ac:dyDescent="0.2">
      <c r="F26" s="124"/>
      <c r="G26" s="125"/>
      <c r="H26" s="125"/>
      <c r="I26" s="126"/>
    </row>
    <row r="27" spans="1:9" x14ac:dyDescent="0.2">
      <c r="F27" s="124"/>
      <c r="G27" s="125"/>
      <c r="H27" s="125"/>
      <c r="I27" s="126"/>
    </row>
    <row r="28" spans="1:9" x14ac:dyDescent="0.2">
      <c r="F28" s="124"/>
      <c r="G28" s="125"/>
      <c r="H28" s="125"/>
      <c r="I28" s="126"/>
    </row>
    <row r="29" spans="1:9" x14ac:dyDescent="0.2">
      <c r="F29" s="124"/>
      <c r="G29" s="125"/>
      <c r="H29" s="125"/>
      <c r="I29" s="126"/>
    </row>
    <row r="30" spans="1:9" x14ac:dyDescent="0.2">
      <c r="F30" s="124"/>
      <c r="G30" s="125"/>
      <c r="H30" s="125"/>
      <c r="I30" s="126"/>
    </row>
    <row r="31" spans="1:9" x14ac:dyDescent="0.2">
      <c r="F31" s="124"/>
      <c r="G31" s="125"/>
      <c r="H31" s="125"/>
      <c r="I31" s="126"/>
    </row>
    <row r="32" spans="1:9" x14ac:dyDescent="0.2">
      <c r="F32" s="124"/>
      <c r="G32" s="125"/>
      <c r="H32" s="125"/>
      <c r="I32" s="126"/>
    </row>
    <row r="33" spans="6:9" x14ac:dyDescent="0.2">
      <c r="F33" s="124"/>
      <c r="G33" s="125"/>
      <c r="H33" s="125"/>
      <c r="I33" s="126"/>
    </row>
    <row r="34" spans="6:9" x14ac:dyDescent="0.2">
      <c r="F34" s="124"/>
      <c r="G34" s="125"/>
      <c r="H34" s="125"/>
      <c r="I34" s="126"/>
    </row>
    <row r="35" spans="6:9" x14ac:dyDescent="0.2">
      <c r="F35" s="124"/>
      <c r="G35" s="125"/>
      <c r="H35" s="125"/>
      <c r="I35" s="126"/>
    </row>
    <row r="36" spans="6:9" x14ac:dyDescent="0.2">
      <c r="F36" s="124"/>
      <c r="G36" s="125"/>
      <c r="H36" s="125"/>
      <c r="I36" s="126"/>
    </row>
    <row r="37" spans="6:9" x14ac:dyDescent="0.2">
      <c r="F37" s="124"/>
      <c r="G37" s="125"/>
      <c r="H37" s="125"/>
      <c r="I37" s="126"/>
    </row>
    <row r="38" spans="6:9" x14ac:dyDescent="0.2">
      <c r="F38" s="124"/>
      <c r="G38" s="125"/>
      <c r="H38" s="125"/>
      <c r="I38" s="126"/>
    </row>
    <row r="39" spans="6:9" x14ac:dyDescent="0.2">
      <c r="F39" s="124"/>
      <c r="G39" s="125"/>
      <c r="H39" s="125"/>
      <c r="I39" s="126"/>
    </row>
    <row r="40" spans="6:9" x14ac:dyDescent="0.2">
      <c r="F40" s="124"/>
      <c r="G40" s="125"/>
      <c r="H40" s="125"/>
      <c r="I40" s="126"/>
    </row>
    <row r="41" spans="6:9" x14ac:dyDescent="0.2">
      <c r="F41" s="124"/>
      <c r="G41" s="125"/>
      <c r="H41" s="125"/>
      <c r="I41" s="126"/>
    </row>
    <row r="42" spans="6:9" x14ac:dyDescent="0.2">
      <c r="F42" s="124"/>
      <c r="G42" s="125"/>
      <c r="H42" s="125"/>
      <c r="I42" s="126"/>
    </row>
    <row r="43" spans="6:9" x14ac:dyDescent="0.2">
      <c r="F43" s="124"/>
      <c r="G43" s="125"/>
      <c r="H43" s="125"/>
      <c r="I43" s="126"/>
    </row>
    <row r="44" spans="6:9" x14ac:dyDescent="0.2">
      <c r="F44" s="124"/>
      <c r="G44" s="125"/>
      <c r="H44" s="125"/>
      <c r="I44" s="126"/>
    </row>
    <row r="45" spans="6:9" x14ac:dyDescent="0.2">
      <c r="F45" s="124"/>
      <c r="G45" s="125"/>
      <c r="H45" s="125"/>
      <c r="I45" s="126"/>
    </row>
    <row r="46" spans="6:9" x14ac:dyDescent="0.2">
      <c r="F46" s="124"/>
      <c r="G46" s="125"/>
      <c r="H46" s="125"/>
      <c r="I46" s="126"/>
    </row>
    <row r="47" spans="6:9" x14ac:dyDescent="0.2">
      <c r="F47" s="124"/>
      <c r="G47" s="125"/>
      <c r="H47" s="125"/>
      <c r="I47" s="126"/>
    </row>
    <row r="48" spans="6:9" x14ac:dyDescent="0.2">
      <c r="F48" s="124"/>
      <c r="G48" s="125"/>
      <c r="H48" s="125"/>
      <c r="I48" s="126"/>
    </row>
    <row r="49" spans="6:9" x14ac:dyDescent="0.2">
      <c r="F49" s="124"/>
      <c r="G49" s="125"/>
      <c r="H49" s="125"/>
      <c r="I49" s="126"/>
    </row>
    <row r="50" spans="6:9" x14ac:dyDescent="0.2">
      <c r="F50" s="124"/>
      <c r="G50" s="125"/>
      <c r="H50" s="125"/>
      <c r="I50" s="126"/>
    </row>
    <row r="51" spans="6:9" x14ac:dyDescent="0.2">
      <c r="F51" s="124"/>
      <c r="G51" s="125"/>
      <c r="H51" s="125"/>
      <c r="I51" s="126"/>
    </row>
    <row r="52" spans="6:9" x14ac:dyDescent="0.2">
      <c r="F52" s="124"/>
      <c r="G52" s="125"/>
      <c r="H52" s="125"/>
      <c r="I52" s="126"/>
    </row>
    <row r="53" spans="6:9" x14ac:dyDescent="0.2">
      <c r="F53" s="124"/>
      <c r="G53" s="125"/>
      <c r="H53" s="125"/>
      <c r="I53" s="126"/>
    </row>
    <row r="54" spans="6:9" x14ac:dyDescent="0.2">
      <c r="F54" s="124"/>
      <c r="G54" s="125"/>
      <c r="H54" s="125"/>
      <c r="I54" s="126"/>
    </row>
    <row r="55" spans="6:9" x14ac:dyDescent="0.2">
      <c r="F55" s="124"/>
      <c r="G55" s="125"/>
      <c r="H55" s="125"/>
      <c r="I55" s="126"/>
    </row>
    <row r="56" spans="6:9" x14ac:dyDescent="0.2">
      <c r="F56" s="124"/>
      <c r="G56" s="125"/>
      <c r="H56" s="125"/>
      <c r="I56" s="126"/>
    </row>
    <row r="57" spans="6:9" x14ac:dyDescent="0.2">
      <c r="F57" s="124"/>
      <c r="G57" s="125"/>
      <c r="H57" s="125"/>
      <c r="I57" s="126"/>
    </row>
    <row r="58" spans="6:9" x14ac:dyDescent="0.2">
      <c r="F58" s="124"/>
      <c r="G58" s="125"/>
      <c r="H58" s="125"/>
      <c r="I58" s="126"/>
    </row>
    <row r="59" spans="6:9" x14ac:dyDescent="0.2">
      <c r="F59" s="124"/>
      <c r="G59" s="125"/>
      <c r="H59" s="125"/>
      <c r="I59" s="126"/>
    </row>
    <row r="60" spans="6:9" x14ac:dyDescent="0.2">
      <c r="F60" s="124"/>
      <c r="G60" s="125"/>
      <c r="H60" s="125"/>
      <c r="I60" s="126"/>
    </row>
    <row r="61" spans="6:9" x14ac:dyDescent="0.2">
      <c r="F61" s="124"/>
      <c r="G61" s="125"/>
      <c r="H61" s="125"/>
      <c r="I61" s="126"/>
    </row>
    <row r="62" spans="6:9" x14ac:dyDescent="0.2">
      <c r="F62" s="124"/>
      <c r="G62" s="125"/>
      <c r="H62" s="125"/>
      <c r="I62" s="126"/>
    </row>
    <row r="63" spans="6:9" x14ac:dyDescent="0.2">
      <c r="F63" s="124"/>
      <c r="G63" s="125"/>
      <c r="H63" s="125"/>
      <c r="I63" s="126"/>
    </row>
    <row r="64" spans="6:9" x14ac:dyDescent="0.2">
      <c r="F64" s="124"/>
      <c r="G64" s="125"/>
      <c r="H64" s="125"/>
      <c r="I64" s="126"/>
    </row>
    <row r="65" spans="6:9" x14ac:dyDescent="0.2">
      <c r="F65" s="124"/>
      <c r="G65" s="125"/>
      <c r="H65" s="125"/>
      <c r="I65" s="126"/>
    </row>
    <row r="66" spans="6:9" x14ac:dyDescent="0.2">
      <c r="F66" s="124"/>
      <c r="G66" s="125"/>
      <c r="H66" s="125"/>
      <c r="I66" s="126"/>
    </row>
    <row r="67" spans="6:9" x14ac:dyDescent="0.2">
      <c r="F67" s="124"/>
      <c r="G67" s="125"/>
      <c r="H67" s="125"/>
      <c r="I67" s="126"/>
    </row>
    <row r="68" spans="6:9" x14ac:dyDescent="0.2">
      <c r="F68" s="124"/>
      <c r="G68" s="125"/>
      <c r="H68" s="125"/>
      <c r="I68" s="126"/>
    </row>
  </sheetData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Header>&amp;C&amp;K00-049Příloha č. 2</oddHeader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12"/>
  <sheetViews>
    <sheetView showGridLines="0" showZeros="0" zoomScale="85" zoomScaleNormal="85" workbookViewId="0">
      <selection activeCell="C25" sqref="C25"/>
    </sheetView>
  </sheetViews>
  <sheetFormatPr defaultRowHeight="12.75" x14ac:dyDescent="0.2"/>
  <cols>
    <col min="1" max="1" width="4.42578125" style="127" customWidth="1"/>
    <col min="2" max="2" width="11.5703125" style="127" customWidth="1"/>
    <col min="3" max="3" width="40.42578125" style="127" customWidth="1"/>
    <col min="4" max="4" width="5.5703125" style="127" customWidth="1"/>
    <col min="5" max="5" width="8.5703125" style="175" customWidth="1"/>
    <col min="6" max="6" width="9.85546875" style="127" customWidth="1"/>
    <col min="7" max="7" width="13.85546875" style="127" customWidth="1"/>
    <col min="8" max="11" width="9.140625" style="127"/>
    <col min="12" max="12" width="75.42578125" style="127" customWidth="1"/>
    <col min="13" max="13" width="45.28515625" style="127" customWidth="1"/>
    <col min="14" max="16384" width="9.140625" style="127"/>
  </cols>
  <sheetData>
    <row r="1" spans="1:104" ht="15.75" x14ac:dyDescent="0.25">
      <c r="A1" s="208" t="s">
        <v>59</v>
      </c>
      <c r="B1" s="208"/>
      <c r="C1" s="208"/>
      <c r="D1" s="208"/>
      <c r="E1" s="208"/>
      <c r="F1" s="208"/>
      <c r="G1" s="208"/>
    </row>
    <row r="2" spans="1:104" ht="14.25" customHeight="1" thickBot="1" x14ac:dyDescent="0.25">
      <c r="A2" s="128"/>
      <c r="B2" s="129"/>
      <c r="C2" s="130"/>
      <c r="D2" s="130"/>
      <c r="E2" s="131"/>
      <c r="F2" s="130"/>
      <c r="G2" s="130"/>
    </row>
    <row r="3" spans="1:104" ht="13.5" thickTop="1" x14ac:dyDescent="0.2">
      <c r="A3" s="196" t="s">
        <v>49</v>
      </c>
      <c r="B3" s="197"/>
      <c r="C3" s="97" t="str">
        <f>CONCATENATE(cislostavby," ",nazevstavby)</f>
        <v>P 07/2017 Olešník - oprava místní komunikace</v>
      </c>
      <c r="D3" s="132"/>
      <c r="E3" s="133" t="s">
        <v>60</v>
      </c>
      <c r="F3" s="134" t="str">
        <f>Rekapitulace!H1</f>
        <v>SO 01</v>
      </c>
      <c r="G3" s="135"/>
    </row>
    <row r="4" spans="1:104" ht="13.5" thickBot="1" x14ac:dyDescent="0.25">
      <c r="A4" s="209" t="s">
        <v>51</v>
      </c>
      <c r="B4" s="199"/>
      <c r="C4" s="103" t="str">
        <f>CONCATENATE(cisloobjektu," ",nazevobjektu)</f>
        <v>SO 01 Oprava místní komunikace</v>
      </c>
      <c r="D4" s="136"/>
      <c r="E4" s="210" t="str">
        <f>Rekapitulace!G2</f>
        <v>Oprava místní komunikace</v>
      </c>
      <c r="F4" s="211"/>
      <c r="G4" s="212"/>
    </row>
    <row r="5" spans="1:104" ht="13.5" thickTop="1" x14ac:dyDescent="0.2">
      <c r="A5" s="137"/>
      <c r="B5" s="128"/>
      <c r="C5" s="128"/>
      <c r="D5" s="128"/>
      <c r="E5" s="138"/>
      <c r="F5" s="128"/>
      <c r="G5" s="139"/>
    </row>
    <row r="6" spans="1:104" x14ac:dyDescent="0.2">
      <c r="A6" s="140" t="s">
        <v>61</v>
      </c>
      <c r="B6" s="141" t="s">
        <v>62</v>
      </c>
      <c r="C6" s="141" t="s">
        <v>63</v>
      </c>
      <c r="D6" s="141" t="s">
        <v>64</v>
      </c>
      <c r="E6" s="142" t="s">
        <v>65</v>
      </c>
      <c r="F6" s="141" t="s">
        <v>66</v>
      </c>
      <c r="G6" s="143" t="s">
        <v>67</v>
      </c>
    </row>
    <row r="7" spans="1:104" x14ac:dyDescent="0.2">
      <c r="A7" s="144" t="s">
        <v>68</v>
      </c>
      <c r="B7" s="145" t="s">
        <v>76</v>
      </c>
      <c r="C7" s="146" t="s">
        <v>77</v>
      </c>
      <c r="D7" s="147"/>
      <c r="E7" s="148"/>
      <c r="F7" s="148"/>
      <c r="G7" s="149"/>
      <c r="H7" s="150"/>
      <c r="I7" s="150"/>
      <c r="O7" s="151">
        <v>1</v>
      </c>
    </row>
    <row r="8" spans="1:104" x14ac:dyDescent="0.2">
      <c r="A8" s="152">
        <v>1</v>
      </c>
      <c r="B8" s="153" t="s">
        <v>78</v>
      </c>
      <c r="C8" s="154" t="s">
        <v>79</v>
      </c>
      <c r="D8" s="155" t="s">
        <v>80</v>
      </c>
      <c r="E8" s="156">
        <v>1</v>
      </c>
      <c r="F8" s="156"/>
      <c r="G8" s="157">
        <f>E8*F8</f>
        <v>0</v>
      </c>
      <c r="O8" s="151">
        <v>2</v>
      </c>
      <c r="AA8" s="127">
        <v>12</v>
      </c>
      <c r="AB8" s="127">
        <v>0</v>
      </c>
      <c r="AC8" s="127">
        <v>62</v>
      </c>
      <c r="AZ8" s="127">
        <v>1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A8" s="151">
        <v>12</v>
      </c>
      <c r="CB8" s="151">
        <v>0</v>
      </c>
      <c r="CZ8" s="127">
        <v>0</v>
      </c>
    </row>
    <row r="9" spans="1:104" x14ac:dyDescent="0.2">
      <c r="A9" s="152">
        <v>2</v>
      </c>
      <c r="B9" s="153" t="s">
        <v>81</v>
      </c>
      <c r="C9" s="154" t="s">
        <v>82</v>
      </c>
      <c r="D9" s="155" t="s">
        <v>80</v>
      </c>
      <c r="E9" s="156">
        <v>1</v>
      </c>
      <c r="F9" s="156"/>
      <c r="G9" s="157">
        <f>E9*F9</f>
        <v>0</v>
      </c>
      <c r="O9" s="151">
        <v>2</v>
      </c>
      <c r="AA9" s="127">
        <v>12</v>
      </c>
      <c r="AB9" s="127">
        <v>0</v>
      </c>
      <c r="AC9" s="127">
        <v>63</v>
      </c>
      <c r="AZ9" s="127">
        <v>1</v>
      </c>
      <c r="BA9" s="127">
        <f>IF(AZ9=1,G9,0)</f>
        <v>0</v>
      </c>
      <c r="BB9" s="127">
        <f>IF(AZ9=2,G9,0)</f>
        <v>0</v>
      </c>
      <c r="BC9" s="127">
        <f>IF(AZ9=3,G9,0)</f>
        <v>0</v>
      </c>
      <c r="BD9" s="127">
        <f>IF(AZ9=4,G9,0)</f>
        <v>0</v>
      </c>
      <c r="BE9" s="127">
        <f>IF(AZ9=5,G9,0)</f>
        <v>0</v>
      </c>
      <c r="CA9" s="151">
        <v>12</v>
      </c>
      <c r="CB9" s="151">
        <v>0</v>
      </c>
      <c r="CZ9" s="127">
        <v>0</v>
      </c>
    </row>
    <row r="10" spans="1:104" ht="22.5" x14ac:dyDescent="0.2">
      <c r="A10" s="152">
        <v>3</v>
      </c>
      <c r="B10" s="153" t="s">
        <v>83</v>
      </c>
      <c r="C10" s="154" t="s">
        <v>84</v>
      </c>
      <c r="D10" s="155" t="s">
        <v>80</v>
      </c>
      <c r="E10" s="156">
        <v>1</v>
      </c>
      <c r="F10" s="156"/>
      <c r="G10" s="157">
        <f>E10*F10</f>
        <v>0</v>
      </c>
      <c r="O10" s="151">
        <v>2</v>
      </c>
      <c r="AA10" s="127">
        <v>12</v>
      </c>
      <c r="AB10" s="127">
        <v>0</v>
      </c>
      <c r="AC10" s="127">
        <v>64</v>
      </c>
      <c r="AZ10" s="127">
        <v>1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A10" s="151">
        <v>12</v>
      </c>
      <c r="CB10" s="151">
        <v>0</v>
      </c>
      <c r="CZ10" s="127">
        <v>0</v>
      </c>
    </row>
    <row r="11" spans="1:104" x14ac:dyDescent="0.2">
      <c r="A11" s="158"/>
      <c r="B11" s="159"/>
      <c r="C11" s="205" t="s">
        <v>85</v>
      </c>
      <c r="D11" s="206"/>
      <c r="E11" s="206"/>
      <c r="F11" s="206"/>
      <c r="G11" s="207"/>
      <c r="L11" s="160" t="s">
        <v>85</v>
      </c>
      <c r="O11" s="151">
        <v>3</v>
      </c>
    </row>
    <row r="12" spans="1:104" ht="22.5" x14ac:dyDescent="0.2">
      <c r="A12" s="152">
        <v>4</v>
      </c>
      <c r="B12" s="153" t="s">
        <v>86</v>
      </c>
      <c r="C12" s="154" t="s">
        <v>87</v>
      </c>
      <c r="D12" s="155" t="s">
        <v>88</v>
      </c>
      <c r="E12" s="156">
        <v>150</v>
      </c>
      <c r="F12" s="156"/>
      <c r="G12" s="157">
        <f>E12*F12</f>
        <v>0</v>
      </c>
      <c r="O12" s="151">
        <v>2</v>
      </c>
      <c r="AA12" s="127">
        <v>12</v>
      </c>
      <c r="AB12" s="127">
        <v>0</v>
      </c>
      <c r="AC12" s="127">
        <v>65</v>
      </c>
      <c r="AZ12" s="127">
        <v>1</v>
      </c>
      <c r="BA12" s="127">
        <f>IF(AZ12=1,G12,0)</f>
        <v>0</v>
      </c>
      <c r="BB12" s="127">
        <f>IF(AZ12=2,G12,0)</f>
        <v>0</v>
      </c>
      <c r="BC12" s="127">
        <f>IF(AZ12=3,G12,0)</f>
        <v>0</v>
      </c>
      <c r="BD12" s="127">
        <f>IF(AZ12=4,G12,0)</f>
        <v>0</v>
      </c>
      <c r="BE12" s="127">
        <f>IF(AZ12=5,G12,0)</f>
        <v>0</v>
      </c>
      <c r="CA12" s="151">
        <v>12</v>
      </c>
      <c r="CB12" s="151">
        <v>0</v>
      </c>
      <c r="CZ12" s="127">
        <v>0</v>
      </c>
    </row>
    <row r="13" spans="1:104" x14ac:dyDescent="0.2">
      <c r="A13" s="158"/>
      <c r="B13" s="159"/>
      <c r="C13" s="205" t="s">
        <v>89</v>
      </c>
      <c r="D13" s="206"/>
      <c r="E13" s="206"/>
      <c r="F13" s="206"/>
      <c r="G13" s="207"/>
      <c r="L13" s="160" t="s">
        <v>89</v>
      </c>
      <c r="O13" s="151">
        <v>3</v>
      </c>
    </row>
    <row r="14" spans="1:104" ht="22.5" x14ac:dyDescent="0.2">
      <c r="A14" s="152">
        <v>5</v>
      </c>
      <c r="B14" s="153" t="s">
        <v>90</v>
      </c>
      <c r="C14" s="154" t="s">
        <v>91</v>
      </c>
      <c r="D14" s="155" t="s">
        <v>80</v>
      </c>
      <c r="E14" s="156">
        <v>3</v>
      </c>
      <c r="F14" s="156"/>
      <c r="G14" s="157">
        <f>E14*F14</f>
        <v>0</v>
      </c>
      <c r="O14" s="151">
        <v>2</v>
      </c>
      <c r="AA14" s="127">
        <v>12</v>
      </c>
      <c r="AB14" s="127">
        <v>0</v>
      </c>
      <c r="AC14" s="127">
        <v>66</v>
      </c>
      <c r="AZ14" s="127">
        <v>1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A14" s="151">
        <v>12</v>
      </c>
      <c r="CB14" s="151">
        <v>0</v>
      </c>
      <c r="CZ14" s="127">
        <v>0</v>
      </c>
    </row>
    <row r="15" spans="1:104" x14ac:dyDescent="0.2">
      <c r="A15" s="158"/>
      <c r="B15" s="159"/>
      <c r="C15" s="205" t="s">
        <v>92</v>
      </c>
      <c r="D15" s="206"/>
      <c r="E15" s="206"/>
      <c r="F15" s="206"/>
      <c r="G15" s="207"/>
      <c r="L15" s="160" t="s">
        <v>92</v>
      </c>
      <c r="O15" s="151">
        <v>3</v>
      </c>
    </row>
    <row r="16" spans="1:104" ht="22.5" x14ac:dyDescent="0.2">
      <c r="A16" s="152">
        <v>6</v>
      </c>
      <c r="B16" s="153" t="s">
        <v>93</v>
      </c>
      <c r="C16" s="154" t="s">
        <v>94</v>
      </c>
      <c r="D16" s="155" t="s">
        <v>80</v>
      </c>
      <c r="E16" s="156">
        <v>1</v>
      </c>
      <c r="F16" s="156"/>
      <c r="G16" s="157">
        <f>E16*F16</f>
        <v>0</v>
      </c>
      <c r="O16" s="151">
        <v>2</v>
      </c>
      <c r="AA16" s="127">
        <v>12</v>
      </c>
      <c r="AB16" s="127">
        <v>0</v>
      </c>
      <c r="AC16" s="127">
        <v>67</v>
      </c>
      <c r="AZ16" s="127">
        <v>1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A16" s="151">
        <v>12</v>
      </c>
      <c r="CB16" s="151">
        <v>0</v>
      </c>
      <c r="CZ16" s="127">
        <v>0</v>
      </c>
    </row>
    <row r="17" spans="1:104" x14ac:dyDescent="0.2">
      <c r="A17" s="165"/>
      <c r="B17" s="166" t="s">
        <v>71</v>
      </c>
      <c r="C17" s="167" t="str">
        <f>CONCATENATE(B7," ",C7)</f>
        <v>00 Přípravné a související práce</v>
      </c>
      <c r="D17" s="168"/>
      <c r="E17" s="169"/>
      <c r="F17" s="170"/>
      <c r="G17" s="171">
        <f>SUM(G7:G16)</f>
        <v>0</v>
      </c>
      <c r="O17" s="151">
        <v>4</v>
      </c>
      <c r="BA17" s="172">
        <f>SUM(BA7:BA16)</f>
        <v>0</v>
      </c>
      <c r="BB17" s="172">
        <f>SUM(BB7:BB16)</f>
        <v>0</v>
      </c>
      <c r="BC17" s="172">
        <f>SUM(BC7:BC16)</f>
        <v>0</v>
      </c>
      <c r="BD17" s="172">
        <f>SUM(BD7:BD16)</f>
        <v>0</v>
      </c>
      <c r="BE17" s="172">
        <f>SUM(BE7:BE16)</f>
        <v>0</v>
      </c>
    </row>
    <row r="18" spans="1:104" x14ac:dyDescent="0.2">
      <c r="A18" s="144" t="s">
        <v>68</v>
      </c>
      <c r="B18" s="145" t="s">
        <v>69</v>
      </c>
      <c r="C18" s="146" t="s">
        <v>70</v>
      </c>
      <c r="D18" s="147"/>
      <c r="E18" s="148"/>
      <c r="F18" s="148"/>
      <c r="G18" s="149"/>
      <c r="H18" s="150"/>
      <c r="I18" s="150"/>
      <c r="O18" s="151">
        <v>1</v>
      </c>
    </row>
    <row r="19" spans="1:104" x14ac:dyDescent="0.2">
      <c r="A19" s="152">
        <v>7</v>
      </c>
      <c r="B19" s="153" t="s">
        <v>95</v>
      </c>
      <c r="C19" s="154" t="s">
        <v>96</v>
      </c>
      <c r="D19" s="155" t="s">
        <v>97</v>
      </c>
      <c r="E19" s="156">
        <v>261</v>
      </c>
      <c r="F19" s="156"/>
      <c r="G19" s="157">
        <f>E19*F19</f>
        <v>0</v>
      </c>
      <c r="O19" s="151">
        <v>2</v>
      </c>
      <c r="AA19" s="127">
        <v>1</v>
      </c>
      <c r="AB19" s="127">
        <v>1</v>
      </c>
      <c r="AC19" s="127">
        <v>1</v>
      </c>
      <c r="AZ19" s="127">
        <v>1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A19" s="151">
        <v>1</v>
      </c>
      <c r="CB19" s="151">
        <v>1</v>
      </c>
      <c r="CZ19" s="127">
        <v>0</v>
      </c>
    </row>
    <row r="20" spans="1:104" x14ac:dyDescent="0.2">
      <c r="A20" s="158"/>
      <c r="B20" s="159"/>
      <c r="C20" s="205" t="s">
        <v>98</v>
      </c>
      <c r="D20" s="206"/>
      <c r="E20" s="206"/>
      <c r="F20" s="206"/>
      <c r="G20" s="207"/>
      <c r="L20" s="160" t="s">
        <v>98</v>
      </c>
      <c r="O20" s="151">
        <v>3</v>
      </c>
    </row>
    <row r="21" spans="1:104" x14ac:dyDescent="0.2">
      <c r="A21" s="158"/>
      <c r="B21" s="161"/>
      <c r="C21" s="203" t="s">
        <v>99</v>
      </c>
      <c r="D21" s="204"/>
      <c r="E21" s="162">
        <v>261</v>
      </c>
      <c r="F21" s="163"/>
      <c r="G21" s="164"/>
      <c r="M21" s="160" t="s">
        <v>99</v>
      </c>
      <c r="O21" s="151"/>
    </row>
    <row r="22" spans="1:104" x14ac:dyDescent="0.2">
      <c r="A22" s="152">
        <v>8</v>
      </c>
      <c r="B22" s="153" t="s">
        <v>100</v>
      </c>
      <c r="C22" s="154" t="s">
        <v>101</v>
      </c>
      <c r="D22" s="155" t="s">
        <v>97</v>
      </c>
      <c r="E22" s="156">
        <v>32.4</v>
      </c>
      <c r="F22" s="156"/>
      <c r="G22" s="157">
        <f>E22*F22</f>
        <v>0</v>
      </c>
      <c r="O22" s="151">
        <v>2</v>
      </c>
      <c r="AA22" s="127">
        <v>1</v>
      </c>
      <c r="AB22" s="127">
        <v>1</v>
      </c>
      <c r="AC22" s="127">
        <v>1</v>
      </c>
      <c r="AZ22" s="127">
        <v>1</v>
      </c>
      <c r="BA22" s="127">
        <f>IF(AZ22=1,G22,0)</f>
        <v>0</v>
      </c>
      <c r="BB22" s="127">
        <f>IF(AZ22=2,G22,0)</f>
        <v>0</v>
      </c>
      <c r="BC22" s="127">
        <f>IF(AZ22=3,G22,0)</f>
        <v>0</v>
      </c>
      <c r="BD22" s="127">
        <f>IF(AZ22=4,G22,0)</f>
        <v>0</v>
      </c>
      <c r="BE22" s="127">
        <f>IF(AZ22=5,G22,0)</f>
        <v>0</v>
      </c>
      <c r="CA22" s="151">
        <v>1</v>
      </c>
      <c r="CB22" s="151">
        <v>1</v>
      </c>
      <c r="CZ22" s="127">
        <v>0</v>
      </c>
    </row>
    <row r="23" spans="1:104" x14ac:dyDescent="0.2">
      <c r="A23" s="158"/>
      <c r="B23" s="159"/>
      <c r="C23" s="205"/>
      <c r="D23" s="206"/>
      <c r="E23" s="206"/>
      <c r="F23" s="206"/>
      <c r="G23" s="207"/>
      <c r="L23" s="160"/>
      <c r="O23" s="151">
        <v>3</v>
      </c>
    </row>
    <row r="24" spans="1:104" x14ac:dyDescent="0.2">
      <c r="A24" s="158"/>
      <c r="B24" s="161"/>
      <c r="C24" s="203" t="s">
        <v>102</v>
      </c>
      <c r="D24" s="204"/>
      <c r="E24" s="162">
        <v>32.4</v>
      </c>
      <c r="F24" s="163"/>
      <c r="G24" s="164"/>
      <c r="M24" s="160" t="s">
        <v>102</v>
      </c>
      <c r="O24" s="151"/>
    </row>
    <row r="25" spans="1:104" x14ac:dyDescent="0.2">
      <c r="A25" s="152">
        <v>9</v>
      </c>
      <c r="B25" s="153" t="s">
        <v>103</v>
      </c>
      <c r="C25" s="154" t="s">
        <v>104</v>
      </c>
      <c r="D25" s="155" t="s">
        <v>97</v>
      </c>
      <c r="E25" s="156">
        <v>32.4</v>
      </c>
      <c r="F25" s="156"/>
      <c r="G25" s="157">
        <f>E25*F25</f>
        <v>0</v>
      </c>
      <c r="O25" s="151">
        <v>2</v>
      </c>
      <c r="AA25" s="127">
        <v>1</v>
      </c>
      <c r="AB25" s="127">
        <v>1</v>
      </c>
      <c r="AC25" s="127">
        <v>1</v>
      </c>
      <c r="AZ25" s="127">
        <v>1</v>
      </c>
      <c r="BA25" s="127">
        <f>IF(AZ25=1,G25,0)</f>
        <v>0</v>
      </c>
      <c r="BB25" s="127">
        <f>IF(AZ25=2,G25,0)</f>
        <v>0</v>
      </c>
      <c r="BC25" s="127">
        <f>IF(AZ25=3,G25,0)</f>
        <v>0</v>
      </c>
      <c r="BD25" s="127">
        <f>IF(AZ25=4,G25,0)</f>
        <v>0</v>
      </c>
      <c r="BE25" s="127">
        <f>IF(AZ25=5,G25,0)</f>
        <v>0</v>
      </c>
      <c r="CA25" s="151">
        <v>1</v>
      </c>
      <c r="CB25" s="151">
        <v>1</v>
      </c>
      <c r="CZ25" s="127">
        <v>0</v>
      </c>
    </row>
    <row r="26" spans="1:104" x14ac:dyDescent="0.2">
      <c r="A26" s="158"/>
      <c r="B26" s="161"/>
      <c r="C26" s="203" t="s">
        <v>102</v>
      </c>
      <c r="D26" s="204"/>
      <c r="E26" s="162">
        <v>32.4</v>
      </c>
      <c r="F26" s="163"/>
      <c r="G26" s="164"/>
      <c r="M26" s="160" t="s">
        <v>102</v>
      </c>
      <c r="O26" s="151"/>
    </row>
    <row r="27" spans="1:104" x14ac:dyDescent="0.2">
      <c r="A27" s="152">
        <v>10</v>
      </c>
      <c r="B27" s="153" t="s">
        <v>105</v>
      </c>
      <c r="C27" s="154" t="s">
        <v>106</v>
      </c>
      <c r="D27" s="155" t="s">
        <v>97</v>
      </c>
      <c r="E27" s="156">
        <v>32.4</v>
      </c>
      <c r="F27" s="156"/>
      <c r="G27" s="157">
        <f>E27*F27</f>
        <v>0</v>
      </c>
      <c r="O27" s="151">
        <v>2</v>
      </c>
      <c r="AA27" s="127">
        <v>1</v>
      </c>
      <c r="AB27" s="127">
        <v>1</v>
      </c>
      <c r="AC27" s="127">
        <v>1</v>
      </c>
      <c r="AZ27" s="127">
        <v>1</v>
      </c>
      <c r="BA27" s="127">
        <f>IF(AZ27=1,G27,0)</f>
        <v>0</v>
      </c>
      <c r="BB27" s="127">
        <f>IF(AZ27=2,G27,0)</f>
        <v>0</v>
      </c>
      <c r="BC27" s="127">
        <f>IF(AZ27=3,G27,0)</f>
        <v>0</v>
      </c>
      <c r="BD27" s="127">
        <f>IF(AZ27=4,G27,0)</f>
        <v>0</v>
      </c>
      <c r="BE27" s="127">
        <f>IF(AZ27=5,G27,0)</f>
        <v>0</v>
      </c>
      <c r="CA27" s="151">
        <v>1</v>
      </c>
      <c r="CB27" s="151">
        <v>1</v>
      </c>
      <c r="CZ27" s="127">
        <v>0</v>
      </c>
    </row>
    <row r="28" spans="1:104" x14ac:dyDescent="0.2">
      <c r="A28" s="158"/>
      <c r="B28" s="161"/>
      <c r="C28" s="203" t="s">
        <v>102</v>
      </c>
      <c r="D28" s="204"/>
      <c r="E28" s="162">
        <v>32.4</v>
      </c>
      <c r="F28" s="163"/>
      <c r="G28" s="164"/>
      <c r="M28" s="160" t="s">
        <v>102</v>
      </c>
      <c r="O28" s="151"/>
    </row>
    <row r="29" spans="1:104" x14ac:dyDescent="0.2">
      <c r="A29" s="152">
        <v>11</v>
      </c>
      <c r="B29" s="153" t="s">
        <v>107</v>
      </c>
      <c r="C29" s="154" t="s">
        <v>108</v>
      </c>
      <c r="D29" s="155" t="s">
        <v>97</v>
      </c>
      <c r="E29" s="156">
        <v>261</v>
      </c>
      <c r="F29" s="156"/>
      <c r="G29" s="157">
        <f>E29*F29</f>
        <v>0</v>
      </c>
      <c r="O29" s="151">
        <v>2</v>
      </c>
      <c r="AA29" s="127">
        <v>1</v>
      </c>
      <c r="AB29" s="127">
        <v>1</v>
      </c>
      <c r="AC29" s="127">
        <v>1</v>
      </c>
      <c r="AZ29" s="127">
        <v>1</v>
      </c>
      <c r="BA29" s="127">
        <f>IF(AZ29=1,G29,0)</f>
        <v>0</v>
      </c>
      <c r="BB29" s="127">
        <f>IF(AZ29=2,G29,0)</f>
        <v>0</v>
      </c>
      <c r="BC29" s="127">
        <f>IF(AZ29=3,G29,0)</f>
        <v>0</v>
      </c>
      <c r="BD29" s="127">
        <f>IF(AZ29=4,G29,0)</f>
        <v>0</v>
      </c>
      <c r="BE29" s="127">
        <f>IF(AZ29=5,G29,0)</f>
        <v>0</v>
      </c>
      <c r="CA29" s="151">
        <v>1</v>
      </c>
      <c r="CB29" s="151">
        <v>1</v>
      </c>
      <c r="CZ29" s="127">
        <v>0</v>
      </c>
    </row>
    <row r="30" spans="1:104" x14ac:dyDescent="0.2">
      <c r="A30" s="158"/>
      <c r="B30" s="159"/>
      <c r="C30" s="205" t="s">
        <v>98</v>
      </c>
      <c r="D30" s="206"/>
      <c r="E30" s="206"/>
      <c r="F30" s="206"/>
      <c r="G30" s="207"/>
      <c r="L30" s="160" t="s">
        <v>98</v>
      </c>
      <c r="O30" s="151">
        <v>3</v>
      </c>
    </row>
    <row r="31" spans="1:104" x14ac:dyDescent="0.2">
      <c r="A31" s="158"/>
      <c r="B31" s="161"/>
      <c r="C31" s="203" t="s">
        <v>99</v>
      </c>
      <c r="D31" s="204"/>
      <c r="E31" s="162">
        <v>261</v>
      </c>
      <c r="F31" s="163"/>
      <c r="G31" s="164"/>
      <c r="M31" s="160" t="s">
        <v>99</v>
      </c>
      <c r="O31" s="151"/>
    </row>
    <row r="32" spans="1:104" x14ac:dyDescent="0.2">
      <c r="A32" s="152">
        <v>12</v>
      </c>
      <c r="B32" s="153" t="s">
        <v>107</v>
      </c>
      <c r="C32" s="154" t="s">
        <v>108</v>
      </c>
      <c r="D32" s="155" t="s">
        <v>97</v>
      </c>
      <c r="E32" s="156">
        <v>231</v>
      </c>
      <c r="F32" s="156"/>
      <c r="G32" s="157">
        <f>E32*F32</f>
        <v>0</v>
      </c>
      <c r="O32" s="151">
        <v>2</v>
      </c>
      <c r="AA32" s="127">
        <v>1</v>
      </c>
      <c r="AB32" s="127">
        <v>1</v>
      </c>
      <c r="AC32" s="127">
        <v>1</v>
      </c>
      <c r="AZ32" s="127">
        <v>1</v>
      </c>
      <c r="BA32" s="127">
        <f>IF(AZ32=1,G32,0)</f>
        <v>0</v>
      </c>
      <c r="BB32" s="127">
        <f>IF(AZ32=2,G32,0)</f>
        <v>0</v>
      </c>
      <c r="BC32" s="127">
        <f>IF(AZ32=3,G32,0)</f>
        <v>0</v>
      </c>
      <c r="BD32" s="127">
        <f>IF(AZ32=4,G32,0)</f>
        <v>0</v>
      </c>
      <c r="BE32" s="127">
        <f>IF(AZ32=5,G32,0)</f>
        <v>0</v>
      </c>
      <c r="CA32" s="151">
        <v>1</v>
      </c>
      <c r="CB32" s="151">
        <v>1</v>
      </c>
      <c r="CZ32" s="127">
        <v>0</v>
      </c>
    </row>
    <row r="33" spans="1:104" x14ac:dyDescent="0.2">
      <c r="A33" s="158"/>
      <c r="B33" s="159"/>
      <c r="C33" s="205" t="s">
        <v>109</v>
      </c>
      <c r="D33" s="206"/>
      <c r="E33" s="206"/>
      <c r="F33" s="206"/>
      <c r="G33" s="207"/>
      <c r="L33" s="160" t="s">
        <v>109</v>
      </c>
      <c r="O33" s="151">
        <v>3</v>
      </c>
    </row>
    <row r="34" spans="1:104" x14ac:dyDescent="0.2">
      <c r="A34" s="158"/>
      <c r="B34" s="161"/>
      <c r="C34" s="203" t="s">
        <v>102</v>
      </c>
      <c r="D34" s="204"/>
      <c r="E34" s="162">
        <v>32.4</v>
      </c>
      <c r="F34" s="163"/>
      <c r="G34" s="164"/>
      <c r="M34" s="160" t="s">
        <v>102</v>
      </c>
      <c r="O34" s="151"/>
    </row>
    <row r="35" spans="1:104" x14ac:dyDescent="0.2">
      <c r="A35" s="158"/>
      <c r="B35" s="161"/>
      <c r="C35" s="203" t="s">
        <v>110</v>
      </c>
      <c r="D35" s="204"/>
      <c r="E35" s="162">
        <v>198.6</v>
      </c>
      <c r="F35" s="163"/>
      <c r="G35" s="164"/>
      <c r="M35" s="160" t="s">
        <v>110</v>
      </c>
      <c r="O35" s="151"/>
    </row>
    <row r="36" spans="1:104" x14ac:dyDescent="0.2">
      <c r="A36" s="152">
        <v>13</v>
      </c>
      <c r="B36" s="153" t="s">
        <v>111</v>
      </c>
      <c r="C36" s="154" t="s">
        <v>112</v>
      </c>
      <c r="D36" s="155" t="s">
        <v>97</v>
      </c>
      <c r="E36" s="156">
        <v>261</v>
      </c>
      <c r="F36" s="156"/>
      <c r="G36" s="157">
        <f>E36*F36</f>
        <v>0</v>
      </c>
      <c r="O36" s="151">
        <v>2</v>
      </c>
      <c r="AA36" s="127">
        <v>1</v>
      </c>
      <c r="AB36" s="127">
        <v>1</v>
      </c>
      <c r="AC36" s="127">
        <v>1</v>
      </c>
      <c r="AZ36" s="127">
        <v>1</v>
      </c>
      <c r="BA36" s="127">
        <f>IF(AZ36=1,G36,0)</f>
        <v>0</v>
      </c>
      <c r="BB36" s="127">
        <f>IF(AZ36=2,G36,0)</f>
        <v>0</v>
      </c>
      <c r="BC36" s="127">
        <f>IF(AZ36=3,G36,0)</f>
        <v>0</v>
      </c>
      <c r="BD36" s="127">
        <f>IF(AZ36=4,G36,0)</f>
        <v>0</v>
      </c>
      <c r="BE36" s="127">
        <f>IF(AZ36=5,G36,0)</f>
        <v>0</v>
      </c>
      <c r="CA36" s="151">
        <v>1</v>
      </c>
      <c r="CB36" s="151">
        <v>1</v>
      </c>
      <c r="CZ36" s="127">
        <v>0</v>
      </c>
    </row>
    <row r="37" spans="1:104" x14ac:dyDescent="0.2">
      <c r="A37" s="158"/>
      <c r="B37" s="159"/>
      <c r="C37" s="205" t="s">
        <v>98</v>
      </c>
      <c r="D37" s="206"/>
      <c r="E37" s="206"/>
      <c r="F37" s="206"/>
      <c r="G37" s="207"/>
      <c r="L37" s="160" t="s">
        <v>98</v>
      </c>
      <c r="O37" s="151">
        <v>3</v>
      </c>
    </row>
    <row r="38" spans="1:104" x14ac:dyDescent="0.2">
      <c r="A38" s="158"/>
      <c r="B38" s="161"/>
      <c r="C38" s="203" t="s">
        <v>99</v>
      </c>
      <c r="D38" s="204"/>
      <c r="E38" s="162">
        <v>261</v>
      </c>
      <c r="F38" s="163"/>
      <c r="G38" s="164"/>
      <c r="M38" s="160" t="s">
        <v>99</v>
      </c>
      <c r="O38" s="151"/>
    </row>
    <row r="39" spans="1:104" x14ac:dyDescent="0.2">
      <c r="A39" s="152">
        <v>14</v>
      </c>
      <c r="B39" s="153" t="s">
        <v>113</v>
      </c>
      <c r="C39" s="154" t="s">
        <v>114</v>
      </c>
      <c r="D39" s="155" t="s">
        <v>97</v>
      </c>
      <c r="E39" s="156">
        <v>231</v>
      </c>
      <c r="F39" s="156"/>
      <c r="G39" s="157">
        <f>E39*F39</f>
        <v>0</v>
      </c>
      <c r="O39" s="151">
        <v>2</v>
      </c>
      <c r="AA39" s="127">
        <v>1</v>
      </c>
      <c r="AB39" s="127">
        <v>1</v>
      </c>
      <c r="AC39" s="127">
        <v>1</v>
      </c>
      <c r="AZ39" s="127">
        <v>1</v>
      </c>
      <c r="BA39" s="127">
        <f>IF(AZ39=1,G39,0)</f>
        <v>0</v>
      </c>
      <c r="BB39" s="127">
        <f>IF(AZ39=2,G39,0)</f>
        <v>0</v>
      </c>
      <c r="BC39" s="127">
        <f>IF(AZ39=3,G39,0)</f>
        <v>0</v>
      </c>
      <c r="BD39" s="127">
        <f>IF(AZ39=4,G39,0)</f>
        <v>0</v>
      </c>
      <c r="BE39" s="127">
        <f>IF(AZ39=5,G39,0)</f>
        <v>0</v>
      </c>
      <c r="CA39" s="151">
        <v>1</v>
      </c>
      <c r="CB39" s="151">
        <v>1</v>
      </c>
      <c r="CZ39" s="127">
        <v>0</v>
      </c>
    </row>
    <row r="40" spans="1:104" x14ac:dyDescent="0.2">
      <c r="A40" s="158"/>
      <c r="B40" s="159"/>
      <c r="C40" s="205" t="s">
        <v>115</v>
      </c>
      <c r="D40" s="206"/>
      <c r="E40" s="206"/>
      <c r="F40" s="206"/>
      <c r="G40" s="207"/>
      <c r="L40" s="160" t="s">
        <v>115</v>
      </c>
      <c r="O40" s="151">
        <v>3</v>
      </c>
    </row>
    <row r="41" spans="1:104" x14ac:dyDescent="0.2">
      <c r="A41" s="158"/>
      <c r="B41" s="161"/>
      <c r="C41" s="203" t="s">
        <v>102</v>
      </c>
      <c r="D41" s="204"/>
      <c r="E41" s="162">
        <v>32.4</v>
      </c>
      <c r="F41" s="163"/>
      <c r="G41" s="164"/>
      <c r="M41" s="160" t="s">
        <v>102</v>
      </c>
      <c r="O41" s="151"/>
    </row>
    <row r="42" spans="1:104" x14ac:dyDescent="0.2">
      <c r="A42" s="158"/>
      <c r="B42" s="161"/>
      <c r="C42" s="203" t="s">
        <v>116</v>
      </c>
      <c r="D42" s="204"/>
      <c r="E42" s="162">
        <v>198.6</v>
      </c>
      <c r="F42" s="163"/>
      <c r="G42" s="164"/>
      <c r="M42" s="160" t="s">
        <v>116</v>
      </c>
      <c r="O42" s="151"/>
    </row>
    <row r="43" spans="1:104" x14ac:dyDescent="0.2">
      <c r="A43" s="152">
        <v>15</v>
      </c>
      <c r="B43" s="153" t="s">
        <v>117</v>
      </c>
      <c r="C43" s="154" t="s">
        <v>118</v>
      </c>
      <c r="D43" s="155" t="s">
        <v>97</v>
      </c>
      <c r="E43" s="156">
        <v>62.4</v>
      </c>
      <c r="F43" s="156"/>
      <c r="G43" s="157">
        <f>E43*F43</f>
        <v>0</v>
      </c>
      <c r="O43" s="151">
        <v>2</v>
      </c>
      <c r="AA43" s="127">
        <v>1</v>
      </c>
      <c r="AB43" s="127">
        <v>1</v>
      </c>
      <c r="AC43" s="127">
        <v>1</v>
      </c>
      <c r="AZ43" s="127">
        <v>1</v>
      </c>
      <c r="BA43" s="127">
        <f>IF(AZ43=1,G43,0)</f>
        <v>0</v>
      </c>
      <c r="BB43" s="127">
        <f>IF(AZ43=2,G43,0)</f>
        <v>0</v>
      </c>
      <c r="BC43" s="127">
        <f>IF(AZ43=3,G43,0)</f>
        <v>0</v>
      </c>
      <c r="BD43" s="127">
        <f>IF(AZ43=4,G43,0)</f>
        <v>0</v>
      </c>
      <c r="BE43" s="127">
        <f>IF(AZ43=5,G43,0)</f>
        <v>0</v>
      </c>
      <c r="CA43" s="151">
        <v>1</v>
      </c>
      <c r="CB43" s="151">
        <v>1</v>
      </c>
      <c r="CZ43" s="127">
        <v>0</v>
      </c>
    </row>
    <row r="44" spans="1:104" x14ac:dyDescent="0.2">
      <c r="A44" s="158"/>
      <c r="B44" s="161"/>
      <c r="C44" s="203" t="s">
        <v>119</v>
      </c>
      <c r="D44" s="204"/>
      <c r="E44" s="162">
        <v>62.4</v>
      </c>
      <c r="F44" s="163"/>
      <c r="G44" s="164"/>
      <c r="M44" s="160" t="s">
        <v>119</v>
      </c>
      <c r="O44" s="151"/>
    </row>
    <row r="45" spans="1:104" x14ac:dyDescent="0.2">
      <c r="A45" s="152">
        <v>16</v>
      </c>
      <c r="B45" s="153" t="s">
        <v>120</v>
      </c>
      <c r="C45" s="154" t="s">
        <v>121</v>
      </c>
      <c r="D45" s="155" t="s">
        <v>97</v>
      </c>
      <c r="E45" s="156">
        <v>26.229399999999998</v>
      </c>
      <c r="F45" s="156"/>
      <c r="G45" s="157">
        <f>E45*F45</f>
        <v>0</v>
      </c>
      <c r="O45" s="151">
        <v>2</v>
      </c>
      <c r="AA45" s="127">
        <v>1</v>
      </c>
      <c r="AB45" s="127">
        <v>1</v>
      </c>
      <c r="AC45" s="127">
        <v>1</v>
      </c>
      <c r="AZ45" s="127">
        <v>1</v>
      </c>
      <c r="BA45" s="127">
        <f>IF(AZ45=1,G45,0)</f>
        <v>0</v>
      </c>
      <c r="BB45" s="127">
        <f>IF(AZ45=2,G45,0)</f>
        <v>0</v>
      </c>
      <c r="BC45" s="127">
        <f>IF(AZ45=3,G45,0)</f>
        <v>0</v>
      </c>
      <c r="BD45" s="127">
        <f>IF(AZ45=4,G45,0)</f>
        <v>0</v>
      </c>
      <c r="BE45" s="127">
        <f>IF(AZ45=5,G45,0)</f>
        <v>0</v>
      </c>
      <c r="CA45" s="151">
        <v>1</v>
      </c>
      <c r="CB45" s="151">
        <v>1</v>
      </c>
      <c r="CZ45" s="127">
        <v>0</v>
      </c>
    </row>
    <row r="46" spans="1:104" x14ac:dyDescent="0.2">
      <c r="A46" s="158"/>
      <c r="B46" s="161"/>
      <c r="C46" s="203" t="s">
        <v>122</v>
      </c>
      <c r="D46" s="204"/>
      <c r="E46" s="162">
        <v>28.35</v>
      </c>
      <c r="F46" s="163"/>
      <c r="G46" s="164"/>
      <c r="M46" s="160" t="s">
        <v>122</v>
      </c>
      <c r="O46" s="151"/>
    </row>
    <row r="47" spans="1:104" x14ac:dyDescent="0.2">
      <c r="A47" s="158"/>
      <c r="B47" s="161"/>
      <c r="C47" s="203" t="s">
        <v>123</v>
      </c>
      <c r="D47" s="204"/>
      <c r="E47" s="162">
        <v>-2.1206</v>
      </c>
      <c r="F47" s="163"/>
      <c r="G47" s="164"/>
      <c r="M47" s="160" t="s">
        <v>123</v>
      </c>
      <c r="O47" s="151"/>
    </row>
    <row r="48" spans="1:104" ht="22.5" x14ac:dyDescent="0.2">
      <c r="A48" s="152">
        <v>17</v>
      </c>
      <c r="B48" s="153" t="s">
        <v>124</v>
      </c>
      <c r="C48" s="154" t="s">
        <v>125</v>
      </c>
      <c r="D48" s="155" t="s">
        <v>80</v>
      </c>
      <c r="E48" s="156">
        <v>9</v>
      </c>
      <c r="F48" s="156"/>
      <c r="G48" s="157">
        <f>E48*F48</f>
        <v>0</v>
      </c>
      <c r="O48" s="151">
        <v>2</v>
      </c>
      <c r="AA48" s="127">
        <v>1</v>
      </c>
      <c r="AB48" s="127">
        <v>1</v>
      </c>
      <c r="AC48" s="127">
        <v>1</v>
      </c>
      <c r="AZ48" s="127">
        <v>1</v>
      </c>
      <c r="BA48" s="127">
        <f>IF(AZ48=1,G48,0)</f>
        <v>0</v>
      </c>
      <c r="BB48" s="127">
        <f>IF(AZ48=2,G48,0)</f>
        <v>0</v>
      </c>
      <c r="BC48" s="127">
        <f>IF(AZ48=3,G48,0)</f>
        <v>0</v>
      </c>
      <c r="BD48" s="127">
        <f>IF(AZ48=4,G48,0)</f>
        <v>0</v>
      </c>
      <c r="BE48" s="127">
        <f>IF(AZ48=5,G48,0)</f>
        <v>0</v>
      </c>
      <c r="CA48" s="151">
        <v>1</v>
      </c>
      <c r="CB48" s="151">
        <v>1</v>
      </c>
      <c r="CZ48" s="127">
        <v>9.4000000000000004E-3</v>
      </c>
    </row>
    <row r="49" spans="1:104" x14ac:dyDescent="0.2">
      <c r="A49" s="152">
        <v>18</v>
      </c>
      <c r="B49" s="153" t="s">
        <v>126</v>
      </c>
      <c r="C49" s="154" t="s">
        <v>127</v>
      </c>
      <c r="D49" s="155" t="s">
        <v>97</v>
      </c>
      <c r="E49" s="156">
        <v>231</v>
      </c>
      <c r="F49" s="156"/>
      <c r="G49" s="157">
        <f>E49*F49</f>
        <v>0</v>
      </c>
      <c r="O49" s="151">
        <v>2</v>
      </c>
      <c r="AA49" s="127">
        <v>1</v>
      </c>
      <c r="AB49" s="127">
        <v>0</v>
      </c>
      <c r="AC49" s="127">
        <v>0</v>
      </c>
      <c r="AZ49" s="127">
        <v>1</v>
      </c>
      <c r="BA49" s="127">
        <f>IF(AZ49=1,G49,0)</f>
        <v>0</v>
      </c>
      <c r="BB49" s="127">
        <f>IF(AZ49=2,G49,0)</f>
        <v>0</v>
      </c>
      <c r="BC49" s="127">
        <f>IF(AZ49=3,G49,0)</f>
        <v>0</v>
      </c>
      <c r="BD49" s="127">
        <f>IF(AZ49=4,G49,0)</f>
        <v>0</v>
      </c>
      <c r="BE49" s="127">
        <f>IF(AZ49=5,G49,0)</f>
        <v>0</v>
      </c>
      <c r="CA49" s="151">
        <v>1</v>
      </c>
      <c r="CB49" s="151">
        <v>0</v>
      </c>
      <c r="CZ49" s="127">
        <v>0</v>
      </c>
    </row>
    <row r="50" spans="1:104" x14ac:dyDescent="0.2">
      <c r="A50" s="158"/>
      <c r="B50" s="159"/>
      <c r="C50" s="205" t="s">
        <v>109</v>
      </c>
      <c r="D50" s="206"/>
      <c r="E50" s="206"/>
      <c r="F50" s="206"/>
      <c r="G50" s="207"/>
      <c r="L50" s="160" t="s">
        <v>109</v>
      </c>
      <c r="O50" s="151">
        <v>3</v>
      </c>
    </row>
    <row r="51" spans="1:104" x14ac:dyDescent="0.2">
      <c r="A51" s="158"/>
      <c r="B51" s="161"/>
      <c r="C51" s="203" t="s">
        <v>102</v>
      </c>
      <c r="D51" s="204"/>
      <c r="E51" s="162">
        <v>32.4</v>
      </c>
      <c r="F51" s="163"/>
      <c r="G51" s="164"/>
      <c r="M51" s="160" t="s">
        <v>102</v>
      </c>
      <c r="O51" s="151"/>
    </row>
    <row r="52" spans="1:104" x14ac:dyDescent="0.2">
      <c r="A52" s="158"/>
      <c r="B52" s="161"/>
      <c r="C52" s="203" t="s">
        <v>110</v>
      </c>
      <c r="D52" s="204"/>
      <c r="E52" s="162">
        <v>198.6</v>
      </c>
      <c r="F52" s="163"/>
      <c r="G52" s="164"/>
      <c r="M52" s="160" t="s">
        <v>110</v>
      </c>
      <c r="O52" s="151"/>
    </row>
    <row r="53" spans="1:104" x14ac:dyDescent="0.2">
      <c r="A53" s="152">
        <v>19</v>
      </c>
      <c r="B53" s="153" t="s">
        <v>128</v>
      </c>
      <c r="C53" s="154" t="s">
        <v>129</v>
      </c>
      <c r="D53" s="155" t="s">
        <v>97</v>
      </c>
      <c r="E53" s="156">
        <v>40</v>
      </c>
      <c r="F53" s="156"/>
      <c r="G53" s="157">
        <f>E53*F53</f>
        <v>0</v>
      </c>
      <c r="O53" s="151">
        <v>2</v>
      </c>
      <c r="AA53" s="127">
        <v>2</v>
      </c>
      <c r="AB53" s="127">
        <v>1</v>
      </c>
      <c r="AC53" s="127">
        <v>1</v>
      </c>
      <c r="AZ53" s="127">
        <v>1</v>
      </c>
      <c r="BA53" s="127">
        <f>IF(AZ53=1,G53,0)</f>
        <v>0</v>
      </c>
      <c r="BB53" s="127">
        <f>IF(AZ53=2,G53,0)</f>
        <v>0</v>
      </c>
      <c r="BC53" s="127">
        <f>IF(AZ53=3,G53,0)</f>
        <v>0</v>
      </c>
      <c r="BD53" s="127">
        <f>IF(AZ53=4,G53,0)</f>
        <v>0</v>
      </c>
      <c r="BE53" s="127">
        <f>IF(AZ53=5,G53,0)</f>
        <v>0</v>
      </c>
      <c r="CA53" s="151">
        <v>2</v>
      </c>
      <c r="CB53" s="151">
        <v>1</v>
      </c>
      <c r="CZ53" s="127">
        <v>0</v>
      </c>
    </row>
    <row r="54" spans="1:104" x14ac:dyDescent="0.2">
      <c r="A54" s="158"/>
      <c r="B54" s="161"/>
      <c r="C54" s="203" t="s">
        <v>130</v>
      </c>
      <c r="D54" s="204"/>
      <c r="E54" s="162">
        <v>40</v>
      </c>
      <c r="F54" s="163"/>
      <c r="G54" s="164"/>
      <c r="M54" s="160" t="s">
        <v>130</v>
      </c>
      <c r="O54" s="151"/>
    </row>
    <row r="55" spans="1:104" ht="22.5" x14ac:dyDescent="0.2">
      <c r="A55" s="152">
        <v>20</v>
      </c>
      <c r="B55" s="153" t="s">
        <v>131</v>
      </c>
      <c r="C55" s="154" t="s">
        <v>132</v>
      </c>
      <c r="D55" s="155" t="s">
        <v>97</v>
      </c>
      <c r="E55" s="156">
        <v>261</v>
      </c>
      <c r="F55" s="156"/>
      <c r="G55" s="157">
        <f>E55*F55</f>
        <v>0</v>
      </c>
      <c r="O55" s="151">
        <v>2</v>
      </c>
      <c r="AA55" s="127">
        <v>2</v>
      </c>
      <c r="AB55" s="127">
        <v>1</v>
      </c>
      <c r="AC55" s="127">
        <v>1</v>
      </c>
      <c r="AZ55" s="127">
        <v>1</v>
      </c>
      <c r="BA55" s="127">
        <f>IF(AZ55=1,G55,0)</f>
        <v>0</v>
      </c>
      <c r="BB55" s="127">
        <f>IF(AZ55=2,G55,0)</f>
        <v>0</v>
      </c>
      <c r="BC55" s="127">
        <f>IF(AZ55=3,G55,0)</f>
        <v>0</v>
      </c>
      <c r="BD55" s="127">
        <f>IF(AZ55=4,G55,0)</f>
        <v>0</v>
      </c>
      <c r="BE55" s="127">
        <f>IF(AZ55=5,G55,0)</f>
        <v>0</v>
      </c>
      <c r="CA55" s="151">
        <v>2</v>
      </c>
      <c r="CB55" s="151">
        <v>1</v>
      </c>
      <c r="CZ55" s="127">
        <v>0</v>
      </c>
    </row>
    <row r="56" spans="1:104" x14ac:dyDescent="0.2">
      <c r="A56" s="158"/>
      <c r="B56" s="159"/>
      <c r="C56" s="205" t="s">
        <v>133</v>
      </c>
      <c r="D56" s="206"/>
      <c r="E56" s="206"/>
      <c r="F56" s="206"/>
      <c r="G56" s="207"/>
      <c r="L56" s="160" t="s">
        <v>133</v>
      </c>
      <c r="O56" s="151">
        <v>3</v>
      </c>
    </row>
    <row r="57" spans="1:104" x14ac:dyDescent="0.2">
      <c r="A57" s="158"/>
      <c r="B57" s="161"/>
      <c r="C57" s="203" t="s">
        <v>99</v>
      </c>
      <c r="D57" s="204"/>
      <c r="E57" s="162">
        <v>261</v>
      </c>
      <c r="F57" s="163"/>
      <c r="G57" s="164"/>
      <c r="M57" s="160" t="s">
        <v>99</v>
      </c>
      <c r="O57" s="151"/>
    </row>
    <row r="58" spans="1:104" ht="22.5" x14ac:dyDescent="0.2">
      <c r="A58" s="152">
        <v>21</v>
      </c>
      <c r="B58" s="153" t="s">
        <v>134</v>
      </c>
      <c r="C58" s="154" t="s">
        <v>135</v>
      </c>
      <c r="D58" s="155" t="s">
        <v>136</v>
      </c>
      <c r="E58" s="156">
        <v>200</v>
      </c>
      <c r="F58" s="156"/>
      <c r="G58" s="157">
        <f>E58*F58</f>
        <v>0</v>
      </c>
      <c r="O58" s="151">
        <v>2</v>
      </c>
      <c r="AA58" s="127">
        <v>2</v>
      </c>
      <c r="AB58" s="127">
        <v>1</v>
      </c>
      <c r="AC58" s="127">
        <v>1</v>
      </c>
      <c r="AZ58" s="127">
        <v>1</v>
      </c>
      <c r="BA58" s="127">
        <f>IF(AZ58=1,G58,0)</f>
        <v>0</v>
      </c>
      <c r="BB58" s="127">
        <f>IF(AZ58=2,G58,0)</f>
        <v>0</v>
      </c>
      <c r="BC58" s="127">
        <f>IF(AZ58=3,G58,0)</f>
        <v>0</v>
      </c>
      <c r="BD58" s="127">
        <f>IF(AZ58=4,G58,0)</f>
        <v>0</v>
      </c>
      <c r="BE58" s="127">
        <f>IF(AZ58=5,G58,0)</f>
        <v>0</v>
      </c>
      <c r="CA58" s="151">
        <v>2</v>
      </c>
      <c r="CB58" s="151">
        <v>1</v>
      </c>
      <c r="CZ58" s="127">
        <v>3.0000000000000001E-5</v>
      </c>
    </row>
    <row r="59" spans="1:104" x14ac:dyDescent="0.2">
      <c r="A59" s="152">
        <v>22</v>
      </c>
      <c r="B59" s="153" t="s">
        <v>137</v>
      </c>
      <c r="C59" s="154" t="s">
        <v>138</v>
      </c>
      <c r="D59" s="155" t="s">
        <v>97</v>
      </c>
      <c r="E59" s="156">
        <v>261</v>
      </c>
      <c r="F59" s="156"/>
      <c r="G59" s="157">
        <f>E59*F59</f>
        <v>0</v>
      </c>
      <c r="O59" s="151">
        <v>2</v>
      </c>
      <c r="AA59" s="127">
        <v>12</v>
      </c>
      <c r="AB59" s="127">
        <v>0</v>
      </c>
      <c r="AC59" s="127">
        <v>73</v>
      </c>
      <c r="AZ59" s="127">
        <v>1</v>
      </c>
      <c r="BA59" s="127">
        <f>IF(AZ59=1,G59,0)</f>
        <v>0</v>
      </c>
      <c r="BB59" s="127">
        <f>IF(AZ59=2,G59,0)</f>
        <v>0</v>
      </c>
      <c r="BC59" s="127">
        <f>IF(AZ59=3,G59,0)</f>
        <v>0</v>
      </c>
      <c r="BD59" s="127">
        <f>IF(AZ59=4,G59,0)</f>
        <v>0</v>
      </c>
      <c r="BE59" s="127">
        <f>IF(AZ59=5,G59,0)</f>
        <v>0</v>
      </c>
      <c r="CA59" s="151">
        <v>12</v>
      </c>
      <c r="CB59" s="151">
        <v>0</v>
      </c>
      <c r="CZ59" s="127">
        <v>0</v>
      </c>
    </row>
    <row r="60" spans="1:104" x14ac:dyDescent="0.2">
      <c r="A60" s="158"/>
      <c r="B60" s="159"/>
      <c r="C60" s="205" t="s">
        <v>98</v>
      </c>
      <c r="D60" s="206"/>
      <c r="E60" s="206"/>
      <c r="F60" s="206"/>
      <c r="G60" s="207"/>
      <c r="L60" s="160" t="s">
        <v>98</v>
      </c>
      <c r="O60" s="151">
        <v>3</v>
      </c>
    </row>
    <row r="61" spans="1:104" x14ac:dyDescent="0.2">
      <c r="A61" s="158"/>
      <c r="B61" s="161"/>
      <c r="C61" s="203" t="s">
        <v>99</v>
      </c>
      <c r="D61" s="204"/>
      <c r="E61" s="162">
        <v>261</v>
      </c>
      <c r="F61" s="163"/>
      <c r="G61" s="164"/>
      <c r="M61" s="160" t="s">
        <v>99</v>
      </c>
      <c r="O61" s="151"/>
    </row>
    <row r="62" spans="1:104" x14ac:dyDescent="0.2">
      <c r="A62" s="152">
        <v>23</v>
      </c>
      <c r="B62" s="153" t="s">
        <v>139</v>
      </c>
      <c r="C62" s="154" t="s">
        <v>140</v>
      </c>
      <c r="D62" s="155" t="s">
        <v>141</v>
      </c>
      <c r="E62" s="156">
        <v>26.229399999999998</v>
      </c>
      <c r="F62" s="156"/>
      <c r="G62" s="157">
        <f>E62*F62</f>
        <v>0</v>
      </c>
      <c r="O62" s="151">
        <v>2</v>
      </c>
      <c r="AA62" s="127">
        <v>3</v>
      </c>
      <c r="AB62" s="127">
        <v>1</v>
      </c>
      <c r="AC62" s="127">
        <v>58344169</v>
      </c>
      <c r="AZ62" s="127">
        <v>1</v>
      </c>
      <c r="BA62" s="127">
        <f>IF(AZ62=1,G62,0)</f>
        <v>0</v>
      </c>
      <c r="BB62" s="127">
        <f>IF(AZ62=2,G62,0)</f>
        <v>0</v>
      </c>
      <c r="BC62" s="127">
        <f>IF(AZ62=3,G62,0)</f>
        <v>0</v>
      </c>
      <c r="BD62" s="127">
        <f>IF(AZ62=4,G62,0)</f>
        <v>0</v>
      </c>
      <c r="BE62" s="127">
        <f>IF(AZ62=5,G62,0)</f>
        <v>0</v>
      </c>
      <c r="CA62" s="151">
        <v>3</v>
      </c>
      <c r="CB62" s="151">
        <v>1</v>
      </c>
      <c r="CZ62" s="127">
        <v>1</v>
      </c>
    </row>
    <row r="63" spans="1:104" x14ac:dyDescent="0.2">
      <c r="A63" s="158"/>
      <c r="B63" s="159"/>
      <c r="C63" s="205" t="s">
        <v>142</v>
      </c>
      <c r="D63" s="206"/>
      <c r="E63" s="206"/>
      <c r="F63" s="206"/>
      <c r="G63" s="207"/>
      <c r="L63" s="160" t="s">
        <v>142</v>
      </c>
      <c r="O63" s="151">
        <v>3</v>
      </c>
    </row>
    <row r="64" spans="1:104" x14ac:dyDescent="0.2">
      <c r="A64" s="158"/>
      <c r="B64" s="161"/>
      <c r="C64" s="203" t="s">
        <v>122</v>
      </c>
      <c r="D64" s="204"/>
      <c r="E64" s="162">
        <v>28.35</v>
      </c>
      <c r="F64" s="163"/>
      <c r="G64" s="164"/>
      <c r="M64" s="160" t="s">
        <v>122</v>
      </c>
      <c r="O64" s="151"/>
    </row>
    <row r="65" spans="1:104" x14ac:dyDescent="0.2">
      <c r="A65" s="158"/>
      <c r="B65" s="161"/>
      <c r="C65" s="203" t="s">
        <v>123</v>
      </c>
      <c r="D65" s="204"/>
      <c r="E65" s="162">
        <v>-2.1206</v>
      </c>
      <c r="F65" s="163"/>
      <c r="G65" s="164"/>
      <c r="M65" s="160" t="s">
        <v>123</v>
      </c>
      <c r="O65" s="151"/>
    </row>
    <row r="66" spans="1:104" x14ac:dyDescent="0.2">
      <c r="A66" s="165"/>
      <c r="B66" s="166" t="s">
        <v>71</v>
      </c>
      <c r="C66" s="167" t="str">
        <f>CONCATENATE(B18," ",C18)</f>
        <v>1 Zemní práce</v>
      </c>
      <c r="D66" s="168"/>
      <c r="E66" s="169"/>
      <c r="F66" s="170"/>
      <c r="G66" s="171">
        <f>SUM(G18:G65)</f>
        <v>0</v>
      </c>
      <c r="O66" s="151">
        <v>4</v>
      </c>
      <c r="BA66" s="172">
        <f>SUM(BA18:BA65)</f>
        <v>0</v>
      </c>
      <c r="BB66" s="172">
        <f>SUM(BB18:BB65)</f>
        <v>0</v>
      </c>
      <c r="BC66" s="172">
        <f>SUM(BC18:BC65)</f>
        <v>0</v>
      </c>
      <c r="BD66" s="172">
        <f>SUM(BD18:BD65)</f>
        <v>0</v>
      </c>
      <c r="BE66" s="172">
        <f>SUM(BE18:BE65)</f>
        <v>0</v>
      </c>
    </row>
    <row r="67" spans="1:104" x14ac:dyDescent="0.2">
      <c r="A67" s="144" t="s">
        <v>68</v>
      </c>
      <c r="B67" s="145" t="s">
        <v>143</v>
      </c>
      <c r="C67" s="146" t="s">
        <v>144</v>
      </c>
      <c r="D67" s="147"/>
      <c r="E67" s="148"/>
      <c r="F67" s="148"/>
      <c r="G67" s="149"/>
      <c r="H67" s="150"/>
      <c r="I67" s="150"/>
      <c r="O67" s="151">
        <v>1</v>
      </c>
    </row>
    <row r="68" spans="1:104" x14ac:dyDescent="0.2">
      <c r="A68" s="152">
        <v>24</v>
      </c>
      <c r="B68" s="153" t="s">
        <v>145</v>
      </c>
      <c r="C68" s="154" t="s">
        <v>146</v>
      </c>
      <c r="D68" s="155" t="s">
        <v>136</v>
      </c>
      <c r="E68" s="156">
        <v>459</v>
      </c>
      <c r="F68" s="156"/>
      <c r="G68" s="157">
        <f>E68*F68</f>
        <v>0</v>
      </c>
      <c r="O68" s="151">
        <v>2</v>
      </c>
      <c r="AA68" s="127">
        <v>1</v>
      </c>
      <c r="AB68" s="127">
        <v>1</v>
      </c>
      <c r="AC68" s="127">
        <v>1</v>
      </c>
      <c r="AZ68" s="127">
        <v>1</v>
      </c>
      <c r="BA68" s="127">
        <f>IF(AZ68=1,G68,0)</f>
        <v>0</v>
      </c>
      <c r="BB68" s="127">
        <f>IF(AZ68=2,G68,0)</f>
        <v>0</v>
      </c>
      <c r="BC68" s="127">
        <f>IF(AZ68=3,G68,0)</f>
        <v>0</v>
      </c>
      <c r="BD68" s="127">
        <f>IF(AZ68=4,G68,0)</f>
        <v>0</v>
      </c>
      <c r="BE68" s="127">
        <f>IF(AZ68=5,G68,0)</f>
        <v>0</v>
      </c>
      <c r="CA68" s="151">
        <v>1</v>
      </c>
      <c r="CB68" s="151">
        <v>1</v>
      </c>
      <c r="CZ68" s="127">
        <v>4.0000000000000003E-5</v>
      </c>
    </row>
    <row r="69" spans="1:104" x14ac:dyDescent="0.2">
      <c r="A69" s="158"/>
      <c r="B69" s="161"/>
      <c r="C69" s="203" t="s">
        <v>147</v>
      </c>
      <c r="D69" s="204"/>
      <c r="E69" s="162">
        <v>459</v>
      </c>
      <c r="F69" s="163"/>
      <c r="G69" s="164"/>
      <c r="M69" s="160" t="s">
        <v>147</v>
      </c>
      <c r="O69" s="151"/>
    </row>
    <row r="70" spans="1:104" x14ac:dyDescent="0.2">
      <c r="A70" s="152">
        <v>25</v>
      </c>
      <c r="B70" s="153" t="s">
        <v>148</v>
      </c>
      <c r="C70" s="154" t="s">
        <v>149</v>
      </c>
      <c r="D70" s="155" t="s">
        <v>136</v>
      </c>
      <c r="E70" s="156">
        <v>1737</v>
      </c>
      <c r="F70" s="156"/>
      <c r="G70" s="157">
        <f>E70*F70</f>
        <v>0</v>
      </c>
      <c r="O70" s="151">
        <v>2</v>
      </c>
      <c r="AA70" s="127">
        <v>12</v>
      </c>
      <c r="AB70" s="127">
        <v>0</v>
      </c>
      <c r="AC70" s="127">
        <v>1</v>
      </c>
      <c r="AZ70" s="127">
        <v>1</v>
      </c>
      <c r="BA70" s="127">
        <f>IF(AZ70=1,G70,0)</f>
        <v>0</v>
      </c>
      <c r="BB70" s="127">
        <f>IF(AZ70=2,G70,0)</f>
        <v>0</v>
      </c>
      <c r="BC70" s="127">
        <f>IF(AZ70=3,G70,0)</f>
        <v>0</v>
      </c>
      <c r="BD70" s="127">
        <f>IF(AZ70=4,G70,0)</f>
        <v>0</v>
      </c>
      <c r="BE70" s="127">
        <f>IF(AZ70=5,G70,0)</f>
        <v>0</v>
      </c>
      <c r="CA70" s="151">
        <v>12</v>
      </c>
      <c r="CB70" s="151">
        <v>0</v>
      </c>
      <c r="CZ70" s="127">
        <v>0</v>
      </c>
    </row>
    <row r="71" spans="1:104" x14ac:dyDescent="0.2">
      <c r="A71" s="158"/>
      <c r="B71" s="159"/>
      <c r="C71" s="205" t="s">
        <v>150</v>
      </c>
      <c r="D71" s="206"/>
      <c r="E71" s="206"/>
      <c r="F71" s="206"/>
      <c r="G71" s="207"/>
      <c r="L71" s="160" t="s">
        <v>150</v>
      </c>
      <c r="O71" s="151">
        <v>3</v>
      </c>
    </row>
    <row r="72" spans="1:104" x14ac:dyDescent="0.2">
      <c r="A72" s="158"/>
      <c r="B72" s="161"/>
      <c r="C72" s="203" t="s">
        <v>151</v>
      </c>
      <c r="D72" s="204"/>
      <c r="E72" s="162">
        <v>1737</v>
      </c>
      <c r="F72" s="163"/>
      <c r="G72" s="164"/>
      <c r="M72" s="160">
        <v>1737</v>
      </c>
      <c r="O72" s="151"/>
    </row>
    <row r="73" spans="1:104" x14ac:dyDescent="0.2">
      <c r="A73" s="152">
        <v>26</v>
      </c>
      <c r="B73" s="153" t="s">
        <v>152</v>
      </c>
      <c r="C73" s="154" t="s">
        <v>153</v>
      </c>
      <c r="D73" s="155" t="s">
        <v>136</v>
      </c>
      <c r="E73" s="156">
        <v>81</v>
      </c>
      <c r="F73" s="156"/>
      <c r="G73" s="157">
        <f>E73*F73</f>
        <v>0</v>
      </c>
      <c r="O73" s="151">
        <v>2</v>
      </c>
      <c r="AA73" s="127">
        <v>12</v>
      </c>
      <c r="AB73" s="127">
        <v>0</v>
      </c>
      <c r="AC73" s="127">
        <v>47</v>
      </c>
      <c r="AZ73" s="127">
        <v>1</v>
      </c>
      <c r="BA73" s="127">
        <f>IF(AZ73=1,G73,0)</f>
        <v>0</v>
      </c>
      <c r="BB73" s="127">
        <f>IF(AZ73=2,G73,0)</f>
        <v>0</v>
      </c>
      <c r="BC73" s="127">
        <f>IF(AZ73=3,G73,0)</f>
        <v>0</v>
      </c>
      <c r="BD73" s="127">
        <f>IF(AZ73=4,G73,0)</f>
        <v>0</v>
      </c>
      <c r="BE73" s="127">
        <f>IF(AZ73=5,G73,0)</f>
        <v>0</v>
      </c>
      <c r="CA73" s="151">
        <v>12</v>
      </c>
      <c r="CB73" s="151">
        <v>0</v>
      </c>
      <c r="CZ73" s="127">
        <v>0</v>
      </c>
    </row>
    <row r="74" spans="1:104" x14ac:dyDescent="0.2">
      <c r="A74" s="158"/>
      <c r="B74" s="161"/>
      <c r="C74" s="203" t="s">
        <v>154</v>
      </c>
      <c r="D74" s="204"/>
      <c r="E74" s="162">
        <v>81</v>
      </c>
      <c r="F74" s="163"/>
      <c r="G74" s="164"/>
      <c r="M74" s="160" t="s">
        <v>154</v>
      </c>
      <c r="O74" s="151"/>
    </row>
    <row r="75" spans="1:104" x14ac:dyDescent="0.2">
      <c r="A75" s="152">
        <v>27</v>
      </c>
      <c r="B75" s="153" t="s">
        <v>155</v>
      </c>
      <c r="C75" s="154" t="s">
        <v>156</v>
      </c>
      <c r="D75" s="155" t="s">
        <v>136</v>
      </c>
      <c r="E75" s="156">
        <v>459</v>
      </c>
      <c r="F75" s="156"/>
      <c r="G75" s="157">
        <f>E75*F75</f>
        <v>0</v>
      </c>
      <c r="O75" s="151">
        <v>2</v>
      </c>
      <c r="AA75" s="127">
        <v>3</v>
      </c>
      <c r="AB75" s="127">
        <v>1</v>
      </c>
      <c r="AC75" s="127">
        <v>28697932</v>
      </c>
      <c r="AZ75" s="127">
        <v>1</v>
      </c>
      <c r="BA75" s="127">
        <f>IF(AZ75=1,G75,0)</f>
        <v>0</v>
      </c>
      <c r="BB75" s="127">
        <f>IF(AZ75=2,G75,0)</f>
        <v>0</v>
      </c>
      <c r="BC75" s="127">
        <f>IF(AZ75=3,G75,0)</f>
        <v>0</v>
      </c>
      <c r="BD75" s="127">
        <f>IF(AZ75=4,G75,0)</f>
        <v>0</v>
      </c>
      <c r="BE75" s="127">
        <f>IF(AZ75=5,G75,0)</f>
        <v>0</v>
      </c>
      <c r="CA75" s="151">
        <v>3</v>
      </c>
      <c r="CB75" s="151">
        <v>1</v>
      </c>
      <c r="CZ75" s="127">
        <v>2.3000000000000001E-4</v>
      </c>
    </row>
    <row r="76" spans="1:104" x14ac:dyDescent="0.2">
      <c r="A76" s="158"/>
      <c r="B76" s="161"/>
      <c r="C76" s="203" t="s">
        <v>147</v>
      </c>
      <c r="D76" s="204"/>
      <c r="E76" s="162">
        <v>459</v>
      </c>
      <c r="F76" s="163"/>
      <c r="G76" s="164"/>
      <c r="M76" s="160" t="s">
        <v>147</v>
      </c>
      <c r="O76" s="151"/>
    </row>
    <row r="77" spans="1:104" x14ac:dyDescent="0.2">
      <c r="A77" s="165"/>
      <c r="B77" s="166" t="s">
        <v>71</v>
      </c>
      <c r="C77" s="167" t="str">
        <f>CONCATENATE(B67," ",C67)</f>
        <v>2 Základy a zvláštní zakládání</v>
      </c>
      <c r="D77" s="168"/>
      <c r="E77" s="169"/>
      <c r="F77" s="170"/>
      <c r="G77" s="171">
        <f>SUM(G67:G76)</f>
        <v>0</v>
      </c>
      <c r="O77" s="151">
        <v>4</v>
      </c>
      <c r="BA77" s="172">
        <f>SUM(BA67:BA76)</f>
        <v>0</v>
      </c>
      <c r="BB77" s="172">
        <f>SUM(BB67:BB76)</f>
        <v>0</v>
      </c>
      <c r="BC77" s="172">
        <f>SUM(BC67:BC76)</f>
        <v>0</v>
      </c>
      <c r="BD77" s="172">
        <f>SUM(BD67:BD76)</f>
        <v>0</v>
      </c>
      <c r="BE77" s="172">
        <f>SUM(BE67:BE76)</f>
        <v>0</v>
      </c>
    </row>
    <row r="78" spans="1:104" x14ac:dyDescent="0.2">
      <c r="A78" s="144" t="s">
        <v>68</v>
      </c>
      <c r="B78" s="145" t="s">
        <v>157</v>
      </c>
      <c r="C78" s="146" t="s">
        <v>158</v>
      </c>
      <c r="D78" s="147"/>
      <c r="E78" s="148"/>
      <c r="F78" s="148"/>
      <c r="G78" s="149"/>
      <c r="H78" s="150"/>
      <c r="I78" s="150"/>
      <c r="O78" s="151">
        <v>1</v>
      </c>
    </row>
    <row r="79" spans="1:104" x14ac:dyDescent="0.2">
      <c r="A79" s="152">
        <v>28</v>
      </c>
      <c r="B79" s="153" t="s">
        <v>159</v>
      </c>
      <c r="C79" s="154" t="s">
        <v>160</v>
      </c>
      <c r="D79" s="155" t="s">
        <v>97</v>
      </c>
      <c r="E79" s="156">
        <v>4.05</v>
      </c>
      <c r="F79" s="156"/>
      <c r="G79" s="157">
        <f>E79*F79</f>
        <v>0</v>
      </c>
      <c r="O79" s="151">
        <v>2</v>
      </c>
      <c r="AA79" s="127">
        <v>12</v>
      </c>
      <c r="AB79" s="127">
        <v>0</v>
      </c>
      <c r="AC79" s="127">
        <v>48</v>
      </c>
      <c r="AZ79" s="127">
        <v>1</v>
      </c>
      <c r="BA79" s="127">
        <f>IF(AZ79=1,G79,0)</f>
        <v>0</v>
      </c>
      <c r="BB79" s="127">
        <f>IF(AZ79=2,G79,0)</f>
        <v>0</v>
      </c>
      <c r="BC79" s="127">
        <f>IF(AZ79=3,G79,0)</f>
        <v>0</v>
      </c>
      <c r="BD79" s="127">
        <f>IF(AZ79=4,G79,0)</f>
        <v>0</v>
      </c>
      <c r="BE79" s="127">
        <f>IF(AZ79=5,G79,0)</f>
        <v>0</v>
      </c>
      <c r="CA79" s="151">
        <v>12</v>
      </c>
      <c r="CB79" s="151">
        <v>0</v>
      </c>
      <c r="CZ79" s="127">
        <v>1.98</v>
      </c>
    </row>
    <row r="80" spans="1:104" x14ac:dyDescent="0.2">
      <c r="A80" s="158"/>
      <c r="B80" s="161"/>
      <c r="C80" s="203" t="s">
        <v>161</v>
      </c>
      <c r="D80" s="204"/>
      <c r="E80" s="162">
        <v>4.05</v>
      </c>
      <c r="F80" s="163"/>
      <c r="G80" s="164"/>
      <c r="M80" s="160" t="s">
        <v>161</v>
      </c>
      <c r="O80" s="151"/>
    </row>
    <row r="81" spans="1:104" x14ac:dyDescent="0.2">
      <c r="A81" s="165"/>
      <c r="B81" s="166" t="s">
        <v>71</v>
      </c>
      <c r="C81" s="167" t="str">
        <f>CONCATENATE(B78," ",C78)</f>
        <v>4 Vodorovné konstrukce</v>
      </c>
      <c r="D81" s="168"/>
      <c r="E81" s="169"/>
      <c r="F81" s="170"/>
      <c r="G81" s="171">
        <f>SUM(G78:G80)</f>
        <v>0</v>
      </c>
      <c r="O81" s="151">
        <v>4</v>
      </c>
      <c r="BA81" s="172">
        <f>SUM(BA78:BA80)</f>
        <v>0</v>
      </c>
      <c r="BB81" s="172">
        <f>SUM(BB78:BB80)</f>
        <v>0</v>
      </c>
      <c r="BC81" s="172">
        <f>SUM(BC78:BC80)</f>
        <v>0</v>
      </c>
      <c r="BD81" s="172">
        <f>SUM(BD78:BD80)</f>
        <v>0</v>
      </c>
      <c r="BE81" s="172">
        <f>SUM(BE78:BE80)</f>
        <v>0</v>
      </c>
    </row>
    <row r="82" spans="1:104" x14ac:dyDescent="0.2">
      <c r="A82" s="144" t="s">
        <v>68</v>
      </c>
      <c r="B82" s="145" t="s">
        <v>162</v>
      </c>
      <c r="C82" s="146" t="s">
        <v>163</v>
      </c>
      <c r="D82" s="147"/>
      <c r="E82" s="148"/>
      <c r="F82" s="148"/>
      <c r="G82" s="149"/>
      <c r="H82" s="150"/>
      <c r="I82" s="150"/>
      <c r="O82" s="151">
        <v>1</v>
      </c>
    </row>
    <row r="83" spans="1:104" x14ac:dyDescent="0.2">
      <c r="A83" s="152">
        <v>29</v>
      </c>
      <c r="B83" s="153" t="s">
        <v>164</v>
      </c>
      <c r="C83" s="154" t="s">
        <v>165</v>
      </c>
      <c r="D83" s="155" t="s">
        <v>136</v>
      </c>
      <c r="E83" s="156">
        <v>1737</v>
      </c>
      <c r="F83" s="156"/>
      <c r="G83" s="157">
        <f>E83*F83</f>
        <v>0</v>
      </c>
      <c r="O83" s="151">
        <v>2</v>
      </c>
      <c r="AA83" s="127">
        <v>1</v>
      </c>
      <c r="AB83" s="127">
        <v>1</v>
      </c>
      <c r="AC83" s="127">
        <v>1</v>
      </c>
      <c r="AZ83" s="127">
        <v>1</v>
      </c>
      <c r="BA83" s="127">
        <f>IF(AZ83=1,G83,0)</f>
        <v>0</v>
      </c>
      <c r="BB83" s="127">
        <f>IF(AZ83=2,G83,0)</f>
        <v>0</v>
      </c>
      <c r="BC83" s="127">
        <f>IF(AZ83=3,G83,0)</f>
        <v>0</v>
      </c>
      <c r="BD83" s="127">
        <f>IF(AZ83=4,G83,0)</f>
        <v>0</v>
      </c>
      <c r="BE83" s="127">
        <f>IF(AZ83=5,G83,0)</f>
        <v>0</v>
      </c>
      <c r="CA83" s="151">
        <v>1</v>
      </c>
      <c r="CB83" s="151">
        <v>1</v>
      </c>
      <c r="CZ83" s="127">
        <v>0.441</v>
      </c>
    </row>
    <row r="84" spans="1:104" x14ac:dyDescent="0.2">
      <c r="A84" s="158"/>
      <c r="B84" s="159"/>
      <c r="C84" s="205" t="s">
        <v>166</v>
      </c>
      <c r="D84" s="206"/>
      <c r="E84" s="206"/>
      <c r="F84" s="206"/>
      <c r="G84" s="207"/>
      <c r="L84" s="160" t="s">
        <v>166</v>
      </c>
      <c r="O84" s="151">
        <v>3</v>
      </c>
    </row>
    <row r="85" spans="1:104" x14ac:dyDescent="0.2">
      <c r="A85" s="152">
        <v>30</v>
      </c>
      <c r="B85" s="153" t="s">
        <v>167</v>
      </c>
      <c r="C85" s="154" t="s">
        <v>168</v>
      </c>
      <c r="D85" s="155" t="s">
        <v>136</v>
      </c>
      <c r="E85" s="156">
        <v>1661</v>
      </c>
      <c r="F85" s="156"/>
      <c r="G85" s="157">
        <f>E85*F85</f>
        <v>0</v>
      </c>
      <c r="O85" s="151">
        <v>2</v>
      </c>
      <c r="AA85" s="127">
        <v>1</v>
      </c>
      <c r="AB85" s="127">
        <v>1</v>
      </c>
      <c r="AC85" s="127">
        <v>1</v>
      </c>
      <c r="AZ85" s="127">
        <v>1</v>
      </c>
      <c r="BA85" s="127">
        <f>IF(AZ85=1,G85,0)</f>
        <v>0</v>
      </c>
      <c r="BB85" s="127">
        <f>IF(AZ85=2,G85,0)</f>
        <v>0</v>
      </c>
      <c r="BC85" s="127">
        <f>IF(AZ85=3,G85,0)</f>
        <v>0</v>
      </c>
      <c r="BD85" s="127">
        <f>IF(AZ85=4,G85,0)</f>
        <v>0</v>
      </c>
      <c r="BE85" s="127">
        <f>IF(AZ85=5,G85,0)</f>
        <v>0</v>
      </c>
      <c r="CA85" s="151">
        <v>1</v>
      </c>
      <c r="CB85" s="151">
        <v>1</v>
      </c>
      <c r="CZ85" s="127">
        <v>0.36834</v>
      </c>
    </row>
    <row r="86" spans="1:104" x14ac:dyDescent="0.2">
      <c r="A86" s="158"/>
      <c r="B86" s="159"/>
      <c r="C86" s="205" t="s">
        <v>166</v>
      </c>
      <c r="D86" s="206"/>
      <c r="E86" s="206"/>
      <c r="F86" s="206"/>
      <c r="G86" s="207"/>
      <c r="L86" s="160" t="s">
        <v>166</v>
      </c>
      <c r="O86" s="151">
        <v>3</v>
      </c>
    </row>
    <row r="87" spans="1:104" x14ac:dyDescent="0.2">
      <c r="A87" s="152">
        <v>31</v>
      </c>
      <c r="B87" s="153" t="s">
        <v>169</v>
      </c>
      <c r="C87" s="154" t="s">
        <v>170</v>
      </c>
      <c r="D87" s="155" t="s">
        <v>136</v>
      </c>
      <c r="E87" s="156">
        <v>1555</v>
      </c>
      <c r="F87" s="156"/>
      <c r="G87" s="157">
        <f>E87*F87</f>
        <v>0</v>
      </c>
      <c r="O87" s="151">
        <v>2</v>
      </c>
      <c r="AA87" s="127">
        <v>1</v>
      </c>
      <c r="AB87" s="127">
        <v>1</v>
      </c>
      <c r="AC87" s="127">
        <v>1</v>
      </c>
      <c r="AZ87" s="127">
        <v>1</v>
      </c>
      <c r="BA87" s="127">
        <f>IF(AZ87=1,G87,0)</f>
        <v>0</v>
      </c>
      <c r="BB87" s="127">
        <f>IF(AZ87=2,G87,0)</f>
        <v>0</v>
      </c>
      <c r="BC87" s="127">
        <f>IF(AZ87=3,G87,0)</f>
        <v>0</v>
      </c>
      <c r="BD87" s="127">
        <f>IF(AZ87=4,G87,0)</f>
        <v>0</v>
      </c>
      <c r="BE87" s="127">
        <f>IF(AZ87=5,G87,0)</f>
        <v>0</v>
      </c>
      <c r="CA87" s="151">
        <v>1</v>
      </c>
      <c r="CB87" s="151">
        <v>1</v>
      </c>
      <c r="CZ87" s="127">
        <v>0.15826000000000001</v>
      </c>
    </row>
    <row r="88" spans="1:104" x14ac:dyDescent="0.2">
      <c r="A88" s="152">
        <v>32</v>
      </c>
      <c r="B88" s="153" t="s">
        <v>171</v>
      </c>
      <c r="C88" s="154" t="s">
        <v>172</v>
      </c>
      <c r="D88" s="155" t="s">
        <v>136</v>
      </c>
      <c r="E88" s="156">
        <v>170</v>
      </c>
      <c r="F88" s="156"/>
      <c r="G88" s="157">
        <f>E88*F88</f>
        <v>0</v>
      </c>
      <c r="O88" s="151">
        <v>2</v>
      </c>
      <c r="AA88" s="127">
        <v>1</v>
      </c>
      <c r="AB88" s="127">
        <v>1</v>
      </c>
      <c r="AC88" s="127">
        <v>1</v>
      </c>
      <c r="AZ88" s="127">
        <v>1</v>
      </c>
      <c r="BA88" s="127">
        <f>IF(AZ88=1,G88,0)</f>
        <v>0</v>
      </c>
      <c r="BB88" s="127">
        <f>IF(AZ88=2,G88,0)</f>
        <v>0</v>
      </c>
      <c r="BC88" s="127">
        <f>IF(AZ88=3,G88,0)</f>
        <v>0</v>
      </c>
      <c r="BD88" s="127">
        <f>IF(AZ88=4,G88,0)</f>
        <v>0</v>
      </c>
      <c r="BE88" s="127">
        <f>IF(AZ88=5,G88,0)</f>
        <v>0</v>
      </c>
      <c r="CA88" s="151">
        <v>1</v>
      </c>
      <c r="CB88" s="151">
        <v>1</v>
      </c>
      <c r="CZ88" s="127">
        <v>0.2024</v>
      </c>
    </row>
    <row r="89" spans="1:104" x14ac:dyDescent="0.2">
      <c r="A89" s="158"/>
      <c r="B89" s="159"/>
      <c r="C89" s="205" t="s">
        <v>166</v>
      </c>
      <c r="D89" s="206"/>
      <c r="E89" s="206"/>
      <c r="F89" s="206"/>
      <c r="G89" s="207"/>
      <c r="L89" s="160" t="s">
        <v>166</v>
      </c>
      <c r="O89" s="151">
        <v>3</v>
      </c>
    </row>
    <row r="90" spans="1:104" x14ac:dyDescent="0.2">
      <c r="A90" s="152">
        <v>33</v>
      </c>
      <c r="B90" s="153" t="s">
        <v>173</v>
      </c>
      <c r="C90" s="154" t="s">
        <v>174</v>
      </c>
      <c r="D90" s="155" t="s">
        <v>136</v>
      </c>
      <c r="E90" s="156">
        <v>1555</v>
      </c>
      <c r="F90" s="156"/>
      <c r="G90" s="157">
        <f>E90*F90</f>
        <v>0</v>
      </c>
      <c r="O90" s="151">
        <v>2</v>
      </c>
      <c r="AA90" s="127">
        <v>1</v>
      </c>
      <c r="AB90" s="127">
        <v>1</v>
      </c>
      <c r="AC90" s="127">
        <v>1</v>
      </c>
      <c r="AZ90" s="127">
        <v>1</v>
      </c>
      <c r="BA90" s="127">
        <f>IF(AZ90=1,G90,0)</f>
        <v>0</v>
      </c>
      <c r="BB90" s="127">
        <f>IF(AZ90=2,G90,0)</f>
        <v>0</v>
      </c>
      <c r="BC90" s="127">
        <f>IF(AZ90=3,G90,0)</f>
        <v>0</v>
      </c>
      <c r="BD90" s="127">
        <f>IF(AZ90=4,G90,0)</f>
        <v>0</v>
      </c>
      <c r="BE90" s="127">
        <f>IF(AZ90=5,G90,0)</f>
        <v>0</v>
      </c>
      <c r="CA90" s="151">
        <v>1</v>
      </c>
      <c r="CB90" s="151">
        <v>1</v>
      </c>
      <c r="CZ90" s="127">
        <v>5.0000000000000001E-4</v>
      </c>
    </row>
    <row r="91" spans="1:104" x14ac:dyDescent="0.2">
      <c r="A91" s="152">
        <v>34</v>
      </c>
      <c r="B91" s="153" t="s">
        <v>175</v>
      </c>
      <c r="C91" s="154" t="s">
        <v>176</v>
      </c>
      <c r="D91" s="155" t="s">
        <v>136</v>
      </c>
      <c r="E91" s="156">
        <v>1510</v>
      </c>
      <c r="F91" s="156"/>
      <c r="G91" s="157">
        <f>E91*F91</f>
        <v>0</v>
      </c>
      <c r="O91" s="151">
        <v>2</v>
      </c>
      <c r="AA91" s="127">
        <v>1</v>
      </c>
      <c r="AB91" s="127">
        <v>0</v>
      </c>
      <c r="AC91" s="127">
        <v>0</v>
      </c>
      <c r="AZ91" s="127">
        <v>1</v>
      </c>
      <c r="BA91" s="127">
        <f>IF(AZ91=1,G91,0)</f>
        <v>0</v>
      </c>
      <c r="BB91" s="127">
        <f>IF(AZ91=2,G91,0)</f>
        <v>0</v>
      </c>
      <c r="BC91" s="127">
        <f>IF(AZ91=3,G91,0)</f>
        <v>0</v>
      </c>
      <c r="BD91" s="127">
        <f>IF(AZ91=4,G91,0)</f>
        <v>0</v>
      </c>
      <c r="BE91" s="127">
        <f>IF(AZ91=5,G91,0)</f>
        <v>0</v>
      </c>
      <c r="CA91" s="151">
        <v>1</v>
      </c>
      <c r="CB91" s="151">
        <v>0</v>
      </c>
      <c r="CZ91" s="127">
        <v>0.10373</v>
      </c>
    </row>
    <row r="92" spans="1:104" x14ac:dyDescent="0.2">
      <c r="A92" s="152">
        <v>35</v>
      </c>
      <c r="B92" s="153" t="s">
        <v>177</v>
      </c>
      <c r="C92" s="154" t="s">
        <v>178</v>
      </c>
      <c r="D92" s="155" t="s">
        <v>88</v>
      </c>
      <c r="E92" s="156">
        <v>30.5</v>
      </c>
      <c r="F92" s="156"/>
      <c r="G92" s="157">
        <f>E92*F92</f>
        <v>0</v>
      </c>
      <c r="O92" s="151">
        <v>2</v>
      </c>
      <c r="AA92" s="127">
        <v>1</v>
      </c>
      <c r="AB92" s="127">
        <v>1</v>
      </c>
      <c r="AC92" s="127">
        <v>1</v>
      </c>
      <c r="AZ92" s="127">
        <v>1</v>
      </c>
      <c r="BA92" s="127">
        <f>IF(AZ92=1,G92,0)</f>
        <v>0</v>
      </c>
      <c r="BB92" s="127">
        <f>IF(AZ92=2,G92,0)</f>
        <v>0</v>
      </c>
      <c r="BC92" s="127">
        <f>IF(AZ92=3,G92,0)</f>
        <v>0</v>
      </c>
      <c r="BD92" s="127">
        <f>IF(AZ92=4,G92,0)</f>
        <v>0</v>
      </c>
      <c r="BE92" s="127">
        <f>IF(AZ92=5,G92,0)</f>
        <v>0</v>
      </c>
      <c r="CA92" s="151">
        <v>1</v>
      </c>
      <c r="CB92" s="151">
        <v>1</v>
      </c>
      <c r="CZ92" s="127">
        <v>3.5999999999999999E-3</v>
      </c>
    </row>
    <row r="93" spans="1:104" x14ac:dyDescent="0.2">
      <c r="A93" s="158"/>
      <c r="B93" s="159"/>
      <c r="C93" s="205" t="s">
        <v>179</v>
      </c>
      <c r="D93" s="206"/>
      <c r="E93" s="206"/>
      <c r="F93" s="206"/>
      <c r="G93" s="207"/>
      <c r="L93" s="160" t="s">
        <v>179</v>
      </c>
      <c r="O93" s="151">
        <v>3</v>
      </c>
    </row>
    <row r="94" spans="1:104" x14ac:dyDescent="0.2">
      <c r="A94" s="158"/>
      <c r="B94" s="161"/>
      <c r="C94" s="203" t="s">
        <v>180</v>
      </c>
      <c r="D94" s="204"/>
      <c r="E94" s="162">
        <v>30.5</v>
      </c>
      <c r="F94" s="163"/>
      <c r="G94" s="164"/>
      <c r="M94" s="160" t="s">
        <v>180</v>
      </c>
      <c r="O94" s="151"/>
    </row>
    <row r="95" spans="1:104" x14ac:dyDescent="0.2">
      <c r="A95" s="165"/>
      <c r="B95" s="166" t="s">
        <v>71</v>
      </c>
      <c r="C95" s="167" t="str">
        <f>CONCATENATE(B82," ",C82)</f>
        <v>5 Komunikace</v>
      </c>
      <c r="D95" s="168"/>
      <c r="E95" s="169"/>
      <c r="F95" s="170"/>
      <c r="G95" s="171">
        <f>SUM(G82:G94)</f>
        <v>0</v>
      </c>
      <c r="O95" s="151">
        <v>4</v>
      </c>
      <c r="BA95" s="172">
        <f>SUM(BA82:BA94)</f>
        <v>0</v>
      </c>
      <c r="BB95" s="172">
        <f>SUM(BB82:BB94)</f>
        <v>0</v>
      </c>
      <c r="BC95" s="172">
        <f>SUM(BC82:BC94)</f>
        <v>0</v>
      </c>
      <c r="BD95" s="172">
        <f>SUM(BD82:BD94)</f>
        <v>0</v>
      </c>
      <c r="BE95" s="172">
        <f>SUM(BE82:BE94)</f>
        <v>0</v>
      </c>
    </row>
    <row r="96" spans="1:104" x14ac:dyDescent="0.2">
      <c r="A96" s="144" t="s">
        <v>68</v>
      </c>
      <c r="B96" s="145" t="s">
        <v>181</v>
      </c>
      <c r="C96" s="146" t="s">
        <v>182</v>
      </c>
      <c r="D96" s="147"/>
      <c r="E96" s="148"/>
      <c r="F96" s="148"/>
      <c r="G96" s="149"/>
      <c r="H96" s="150"/>
      <c r="I96" s="150"/>
      <c r="O96" s="151">
        <v>1</v>
      </c>
    </row>
    <row r="97" spans="1:104" x14ac:dyDescent="0.2">
      <c r="A97" s="152">
        <v>36</v>
      </c>
      <c r="B97" s="153" t="s">
        <v>183</v>
      </c>
      <c r="C97" s="154" t="s">
        <v>184</v>
      </c>
      <c r="D97" s="155" t="s">
        <v>88</v>
      </c>
      <c r="E97" s="156">
        <v>270</v>
      </c>
      <c r="F97" s="156"/>
      <c r="G97" s="157">
        <f>E97*F97</f>
        <v>0</v>
      </c>
      <c r="O97" s="151">
        <v>2</v>
      </c>
      <c r="AA97" s="127">
        <v>12</v>
      </c>
      <c r="AB97" s="127">
        <v>0</v>
      </c>
      <c r="AC97" s="127">
        <v>49</v>
      </c>
      <c r="AZ97" s="127">
        <v>1</v>
      </c>
      <c r="BA97" s="127">
        <f>IF(AZ97=1,G97,0)</f>
        <v>0</v>
      </c>
      <c r="BB97" s="127">
        <f>IF(AZ97=2,G97,0)</f>
        <v>0</v>
      </c>
      <c r="BC97" s="127">
        <f>IF(AZ97=3,G97,0)</f>
        <v>0</v>
      </c>
      <c r="BD97" s="127">
        <f>IF(AZ97=4,G97,0)</f>
        <v>0</v>
      </c>
      <c r="BE97" s="127">
        <f>IF(AZ97=5,G97,0)</f>
        <v>0</v>
      </c>
      <c r="CA97" s="151">
        <v>12</v>
      </c>
      <c r="CB97" s="151">
        <v>0</v>
      </c>
      <c r="CZ97" s="127">
        <v>5.1000000000000004E-3</v>
      </c>
    </row>
    <row r="98" spans="1:104" x14ac:dyDescent="0.2">
      <c r="A98" s="158"/>
      <c r="B98" s="159"/>
      <c r="C98" s="205" t="s">
        <v>185</v>
      </c>
      <c r="D98" s="206"/>
      <c r="E98" s="206"/>
      <c r="F98" s="206"/>
      <c r="G98" s="207"/>
      <c r="L98" s="160" t="s">
        <v>185</v>
      </c>
      <c r="O98" s="151">
        <v>3</v>
      </c>
    </row>
    <row r="99" spans="1:104" x14ac:dyDescent="0.2">
      <c r="A99" s="165"/>
      <c r="B99" s="166" t="s">
        <v>71</v>
      </c>
      <c r="C99" s="167" t="str">
        <f>CONCATENATE(B96," ",C96)</f>
        <v>87 Potrubí z trub z plastických hmot</v>
      </c>
      <c r="D99" s="168"/>
      <c r="E99" s="169"/>
      <c r="F99" s="170"/>
      <c r="G99" s="171">
        <f>SUM(G96:G98)</f>
        <v>0</v>
      </c>
      <c r="O99" s="151">
        <v>4</v>
      </c>
      <c r="BA99" s="172">
        <f>SUM(BA96:BA98)</f>
        <v>0</v>
      </c>
      <c r="BB99" s="172">
        <f>SUM(BB96:BB98)</f>
        <v>0</v>
      </c>
      <c r="BC99" s="172">
        <f>SUM(BC96:BC98)</f>
        <v>0</v>
      </c>
      <c r="BD99" s="172">
        <f>SUM(BD96:BD98)</f>
        <v>0</v>
      </c>
      <c r="BE99" s="172">
        <f>SUM(BE96:BE98)</f>
        <v>0</v>
      </c>
    </row>
    <row r="100" spans="1:104" x14ac:dyDescent="0.2">
      <c r="A100" s="144" t="s">
        <v>68</v>
      </c>
      <c r="B100" s="145" t="s">
        <v>186</v>
      </c>
      <c r="C100" s="146" t="s">
        <v>187</v>
      </c>
      <c r="D100" s="147"/>
      <c r="E100" s="148"/>
      <c r="F100" s="148"/>
      <c r="G100" s="149"/>
      <c r="H100" s="150"/>
      <c r="I100" s="150"/>
      <c r="O100" s="151">
        <v>1</v>
      </c>
    </row>
    <row r="101" spans="1:104" ht="22.5" x14ac:dyDescent="0.2">
      <c r="A101" s="152">
        <v>37</v>
      </c>
      <c r="B101" s="153" t="s">
        <v>188</v>
      </c>
      <c r="C101" s="154" t="s">
        <v>189</v>
      </c>
      <c r="D101" s="155" t="s">
        <v>80</v>
      </c>
      <c r="E101" s="156">
        <v>8</v>
      </c>
      <c r="F101" s="156"/>
      <c r="G101" s="157">
        <f>E101*F101</f>
        <v>0</v>
      </c>
      <c r="O101" s="151">
        <v>2</v>
      </c>
      <c r="AA101" s="127">
        <v>12</v>
      </c>
      <c r="AB101" s="127">
        <v>0</v>
      </c>
      <c r="AC101" s="127">
        <v>2</v>
      </c>
      <c r="AZ101" s="127">
        <v>1</v>
      </c>
      <c r="BA101" s="127">
        <f>IF(AZ101=1,G101,0)</f>
        <v>0</v>
      </c>
      <c r="BB101" s="127">
        <f>IF(AZ101=2,G101,0)</f>
        <v>0</v>
      </c>
      <c r="BC101" s="127">
        <f>IF(AZ101=3,G101,0)</f>
        <v>0</v>
      </c>
      <c r="BD101" s="127">
        <f>IF(AZ101=4,G101,0)</f>
        <v>0</v>
      </c>
      <c r="BE101" s="127">
        <f>IF(AZ101=5,G101,0)</f>
        <v>0</v>
      </c>
      <c r="CA101" s="151">
        <v>12</v>
      </c>
      <c r="CB101" s="151">
        <v>0</v>
      </c>
      <c r="CZ101" s="127">
        <v>0</v>
      </c>
    </row>
    <row r="102" spans="1:104" x14ac:dyDescent="0.2">
      <c r="A102" s="158"/>
      <c r="B102" s="159"/>
      <c r="C102" s="205" t="s">
        <v>190</v>
      </c>
      <c r="D102" s="206"/>
      <c r="E102" s="206"/>
      <c r="F102" s="206"/>
      <c r="G102" s="207"/>
      <c r="L102" s="160" t="s">
        <v>190</v>
      </c>
      <c r="O102" s="151">
        <v>3</v>
      </c>
    </row>
    <row r="103" spans="1:104" x14ac:dyDescent="0.2">
      <c r="A103" s="152">
        <v>38</v>
      </c>
      <c r="B103" s="153" t="s">
        <v>191</v>
      </c>
      <c r="C103" s="154" t="s">
        <v>192</v>
      </c>
      <c r="D103" s="155" t="s">
        <v>80</v>
      </c>
      <c r="E103" s="156">
        <v>8</v>
      </c>
      <c r="F103" s="156"/>
      <c r="G103" s="157">
        <f>E103*F103</f>
        <v>0</v>
      </c>
      <c r="O103" s="151">
        <v>2</v>
      </c>
      <c r="AA103" s="127">
        <v>12</v>
      </c>
      <c r="AB103" s="127">
        <v>0</v>
      </c>
      <c r="AC103" s="127">
        <v>61</v>
      </c>
      <c r="AZ103" s="127">
        <v>1</v>
      </c>
      <c r="BA103" s="127">
        <f>IF(AZ103=1,G103,0)</f>
        <v>0</v>
      </c>
      <c r="BB103" s="127">
        <f>IF(AZ103=2,G103,0)</f>
        <v>0</v>
      </c>
      <c r="BC103" s="127">
        <f>IF(AZ103=3,G103,0)</f>
        <v>0</v>
      </c>
      <c r="BD103" s="127">
        <f>IF(AZ103=4,G103,0)</f>
        <v>0</v>
      </c>
      <c r="BE103" s="127">
        <f>IF(AZ103=5,G103,0)</f>
        <v>0</v>
      </c>
      <c r="CA103" s="151">
        <v>12</v>
      </c>
      <c r="CB103" s="151">
        <v>0</v>
      </c>
      <c r="CZ103" s="127">
        <v>0</v>
      </c>
    </row>
    <row r="104" spans="1:104" x14ac:dyDescent="0.2">
      <c r="A104" s="158"/>
      <c r="B104" s="159"/>
      <c r="C104" s="205" t="s">
        <v>190</v>
      </c>
      <c r="D104" s="206"/>
      <c r="E104" s="206"/>
      <c r="F104" s="206"/>
      <c r="G104" s="207"/>
      <c r="L104" s="160" t="s">
        <v>190</v>
      </c>
      <c r="O104" s="151">
        <v>3</v>
      </c>
    </row>
    <row r="105" spans="1:104" x14ac:dyDescent="0.2">
      <c r="A105" s="152">
        <v>39</v>
      </c>
      <c r="B105" s="153" t="s">
        <v>193</v>
      </c>
      <c r="C105" s="154" t="s">
        <v>194</v>
      </c>
      <c r="D105" s="155" t="s">
        <v>136</v>
      </c>
      <c r="E105" s="156">
        <v>18.149999999999999</v>
      </c>
      <c r="F105" s="156"/>
      <c r="G105" s="157">
        <f>E105*F105</f>
        <v>0</v>
      </c>
      <c r="O105" s="151">
        <v>2</v>
      </c>
      <c r="AA105" s="127">
        <v>12</v>
      </c>
      <c r="AB105" s="127">
        <v>0</v>
      </c>
      <c r="AC105" s="127">
        <v>74</v>
      </c>
      <c r="AZ105" s="127">
        <v>1</v>
      </c>
      <c r="BA105" s="127">
        <f>IF(AZ105=1,G105,0)</f>
        <v>0</v>
      </c>
      <c r="BB105" s="127">
        <f>IF(AZ105=2,G105,0)</f>
        <v>0</v>
      </c>
      <c r="BC105" s="127">
        <f>IF(AZ105=3,G105,0)</f>
        <v>0</v>
      </c>
      <c r="BD105" s="127">
        <f>IF(AZ105=4,G105,0)</f>
        <v>0</v>
      </c>
      <c r="BE105" s="127">
        <f>IF(AZ105=5,G105,0)</f>
        <v>0</v>
      </c>
      <c r="CA105" s="151">
        <v>12</v>
      </c>
      <c r="CB105" s="151">
        <v>0</v>
      </c>
      <c r="CZ105" s="127">
        <v>0</v>
      </c>
    </row>
    <row r="106" spans="1:104" x14ac:dyDescent="0.2">
      <c r="A106" s="158"/>
      <c r="B106" s="159"/>
      <c r="C106" s="205" t="s">
        <v>195</v>
      </c>
      <c r="D106" s="206"/>
      <c r="E106" s="206"/>
      <c r="F106" s="206"/>
      <c r="G106" s="207"/>
      <c r="L106" s="160" t="s">
        <v>195</v>
      </c>
      <c r="O106" s="151">
        <v>3</v>
      </c>
    </row>
    <row r="107" spans="1:104" x14ac:dyDescent="0.2">
      <c r="A107" s="158"/>
      <c r="B107" s="159"/>
      <c r="C107" s="205" t="s">
        <v>196</v>
      </c>
      <c r="D107" s="206"/>
      <c r="E107" s="206"/>
      <c r="F107" s="206"/>
      <c r="G107" s="207"/>
      <c r="L107" s="160" t="s">
        <v>196</v>
      </c>
      <c r="O107" s="151">
        <v>3</v>
      </c>
    </row>
    <row r="108" spans="1:104" x14ac:dyDescent="0.2">
      <c r="A108" s="158"/>
      <c r="B108" s="161"/>
      <c r="C108" s="203" t="s">
        <v>197</v>
      </c>
      <c r="D108" s="204"/>
      <c r="E108" s="162">
        <v>18.149999999999999</v>
      </c>
      <c r="F108" s="163"/>
      <c r="G108" s="164"/>
      <c r="M108" s="160" t="s">
        <v>197</v>
      </c>
      <c r="O108" s="151"/>
    </row>
    <row r="109" spans="1:104" x14ac:dyDescent="0.2">
      <c r="A109" s="165"/>
      <c r="B109" s="166" t="s">
        <v>71</v>
      </c>
      <c r="C109" s="167" t="str">
        <f>CONCATENATE(B100," ",C100)</f>
        <v>89 Ostatní konstrukce na trubním vedení</v>
      </c>
      <c r="D109" s="168"/>
      <c r="E109" s="169"/>
      <c r="F109" s="170"/>
      <c r="G109" s="171">
        <f>SUM(G100:G108)</f>
        <v>0</v>
      </c>
      <c r="O109" s="151">
        <v>4</v>
      </c>
      <c r="BA109" s="172">
        <f>SUM(BA100:BA108)</f>
        <v>0</v>
      </c>
      <c r="BB109" s="172">
        <f>SUM(BB100:BB108)</f>
        <v>0</v>
      </c>
      <c r="BC109" s="172">
        <f>SUM(BC100:BC108)</f>
        <v>0</v>
      </c>
      <c r="BD109" s="172">
        <f>SUM(BD100:BD108)</f>
        <v>0</v>
      </c>
      <c r="BE109" s="172">
        <f>SUM(BE100:BE108)</f>
        <v>0</v>
      </c>
    </row>
    <row r="110" spans="1:104" x14ac:dyDescent="0.2">
      <c r="A110" s="144" t="s">
        <v>68</v>
      </c>
      <c r="B110" s="145" t="s">
        <v>198</v>
      </c>
      <c r="C110" s="146" t="s">
        <v>199</v>
      </c>
      <c r="D110" s="147"/>
      <c r="E110" s="148"/>
      <c r="F110" s="148"/>
      <c r="G110" s="149"/>
      <c r="H110" s="150"/>
      <c r="I110" s="150"/>
      <c r="O110" s="151">
        <v>1</v>
      </c>
    </row>
    <row r="111" spans="1:104" x14ac:dyDescent="0.2">
      <c r="A111" s="152">
        <v>40</v>
      </c>
      <c r="B111" s="153" t="s">
        <v>200</v>
      </c>
      <c r="C111" s="154" t="s">
        <v>201</v>
      </c>
      <c r="D111" s="155" t="s">
        <v>202</v>
      </c>
      <c r="E111" s="156">
        <v>1</v>
      </c>
      <c r="F111" s="156"/>
      <c r="G111" s="157">
        <f>E111*F111</f>
        <v>0</v>
      </c>
      <c r="O111" s="151">
        <v>2</v>
      </c>
      <c r="AA111" s="127">
        <v>1</v>
      </c>
      <c r="AB111" s="127">
        <v>1</v>
      </c>
      <c r="AC111" s="127">
        <v>1</v>
      </c>
      <c r="AZ111" s="127">
        <v>1</v>
      </c>
      <c r="BA111" s="127">
        <f>IF(AZ111=1,G111,0)</f>
        <v>0</v>
      </c>
      <c r="BB111" s="127">
        <f>IF(AZ111=2,G111,0)</f>
        <v>0</v>
      </c>
      <c r="BC111" s="127">
        <f>IF(AZ111=3,G111,0)</f>
        <v>0</v>
      </c>
      <c r="BD111" s="127">
        <f>IF(AZ111=4,G111,0)</f>
        <v>0</v>
      </c>
      <c r="BE111" s="127">
        <f>IF(AZ111=5,G111,0)</f>
        <v>0</v>
      </c>
      <c r="CA111" s="151">
        <v>1</v>
      </c>
      <c r="CB111" s="151">
        <v>1</v>
      </c>
      <c r="CZ111" s="127">
        <v>0.25</v>
      </c>
    </row>
    <row r="112" spans="1:104" x14ac:dyDescent="0.2">
      <c r="A112" s="158"/>
      <c r="B112" s="159"/>
      <c r="C112" s="205" t="s">
        <v>203</v>
      </c>
      <c r="D112" s="206"/>
      <c r="E112" s="206"/>
      <c r="F112" s="206"/>
      <c r="G112" s="207"/>
      <c r="L112" s="160" t="s">
        <v>203</v>
      </c>
      <c r="O112" s="151">
        <v>3</v>
      </c>
    </row>
    <row r="113" spans="1:104" x14ac:dyDescent="0.2">
      <c r="A113" s="158"/>
      <c r="B113" s="159"/>
      <c r="C113" s="205" t="s">
        <v>204</v>
      </c>
      <c r="D113" s="206"/>
      <c r="E113" s="206"/>
      <c r="F113" s="206"/>
      <c r="G113" s="207"/>
      <c r="L113" s="160" t="s">
        <v>204</v>
      </c>
      <c r="O113" s="151">
        <v>3</v>
      </c>
    </row>
    <row r="114" spans="1:104" x14ac:dyDescent="0.2">
      <c r="A114" s="158"/>
      <c r="B114" s="159"/>
      <c r="C114" s="205" t="s">
        <v>205</v>
      </c>
      <c r="D114" s="206"/>
      <c r="E114" s="206"/>
      <c r="F114" s="206"/>
      <c r="G114" s="207"/>
      <c r="L114" s="160" t="s">
        <v>205</v>
      </c>
      <c r="O114" s="151">
        <v>3</v>
      </c>
    </row>
    <row r="115" spans="1:104" ht="22.5" x14ac:dyDescent="0.2">
      <c r="A115" s="158"/>
      <c r="B115" s="159"/>
      <c r="C115" s="205" t="s">
        <v>206</v>
      </c>
      <c r="D115" s="206"/>
      <c r="E115" s="206"/>
      <c r="F115" s="206"/>
      <c r="G115" s="207"/>
      <c r="L115" s="160" t="s">
        <v>206</v>
      </c>
      <c r="O115" s="151">
        <v>3</v>
      </c>
    </row>
    <row r="116" spans="1:104" x14ac:dyDescent="0.2">
      <c r="A116" s="152">
        <v>41</v>
      </c>
      <c r="B116" s="153" t="s">
        <v>207</v>
      </c>
      <c r="C116" s="154" t="s">
        <v>208</v>
      </c>
      <c r="D116" s="155" t="s">
        <v>209</v>
      </c>
      <c r="E116" s="156">
        <v>1</v>
      </c>
      <c r="F116" s="156"/>
      <c r="G116" s="157">
        <f>E116*F116</f>
        <v>0</v>
      </c>
      <c r="O116" s="151">
        <v>2</v>
      </c>
      <c r="AA116" s="127">
        <v>12</v>
      </c>
      <c r="AB116" s="127">
        <v>0</v>
      </c>
      <c r="AC116" s="127">
        <v>3</v>
      </c>
      <c r="AZ116" s="127">
        <v>1</v>
      </c>
      <c r="BA116" s="127">
        <f>IF(AZ116=1,G116,0)</f>
        <v>0</v>
      </c>
      <c r="BB116" s="127">
        <f>IF(AZ116=2,G116,0)</f>
        <v>0</v>
      </c>
      <c r="BC116" s="127">
        <f>IF(AZ116=3,G116,0)</f>
        <v>0</v>
      </c>
      <c r="BD116" s="127">
        <f>IF(AZ116=4,G116,0)</f>
        <v>0</v>
      </c>
      <c r="BE116" s="127">
        <f>IF(AZ116=5,G116,0)</f>
        <v>0</v>
      </c>
      <c r="CA116" s="151">
        <v>12</v>
      </c>
      <c r="CB116" s="151">
        <v>0</v>
      </c>
      <c r="CZ116" s="127">
        <v>0</v>
      </c>
    </row>
    <row r="117" spans="1:104" x14ac:dyDescent="0.2">
      <c r="A117" s="152">
        <v>42</v>
      </c>
      <c r="B117" s="153" t="s">
        <v>210</v>
      </c>
      <c r="C117" s="154" t="s">
        <v>211</v>
      </c>
      <c r="D117" s="155" t="s">
        <v>209</v>
      </c>
      <c r="E117" s="156">
        <v>1</v>
      </c>
      <c r="F117" s="156"/>
      <c r="G117" s="157">
        <f>E117*F117</f>
        <v>0</v>
      </c>
      <c r="O117" s="151">
        <v>2</v>
      </c>
      <c r="AA117" s="127">
        <v>12</v>
      </c>
      <c r="AB117" s="127">
        <v>0</v>
      </c>
      <c r="AC117" s="127">
        <v>68</v>
      </c>
      <c r="AZ117" s="127">
        <v>1</v>
      </c>
      <c r="BA117" s="127">
        <f>IF(AZ117=1,G117,0)</f>
        <v>0</v>
      </c>
      <c r="BB117" s="127">
        <f>IF(AZ117=2,G117,0)</f>
        <v>0</v>
      </c>
      <c r="BC117" s="127">
        <f>IF(AZ117=3,G117,0)</f>
        <v>0</v>
      </c>
      <c r="BD117" s="127">
        <f>IF(AZ117=4,G117,0)</f>
        <v>0</v>
      </c>
      <c r="BE117" s="127">
        <f>IF(AZ117=5,G117,0)</f>
        <v>0</v>
      </c>
      <c r="CA117" s="151">
        <v>12</v>
      </c>
      <c r="CB117" s="151">
        <v>0</v>
      </c>
      <c r="CZ117" s="127">
        <v>0</v>
      </c>
    </row>
    <row r="118" spans="1:104" x14ac:dyDescent="0.2">
      <c r="A118" s="158"/>
      <c r="B118" s="159"/>
      <c r="C118" s="205" t="s">
        <v>212</v>
      </c>
      <c r="D118" s="206"/>
      <c r="E118" s="206"/>
      <c r="F118" s="206"/>
      <c r="G118" s="207"/>
      <c r="L118" s="160" t="s">
        <v>212</v>
      </c>
      <c r="O118" s="151">
        <v>3</v>
      </c>
    </row>
    <row r="119" spans="1:104" x14ac:dyDescent="0.2">
      <c r="A119" s="152">
        <v>43</v>
      </c>
      <c r="B119" s="153" t="s">
        <v>213</v>
      </c>
      <c r="C119" s="154" t="s">
        <v>214</v>
      </c>
      <c r="D119" s="155" t="s">
        <v>202</v>
      </c>
      <c r="E119" s="156">
        <v>1</v>
      </c>
      <c r="F119" s="156"/>
      <c r="G119" s="157">
        <f>E119*F119</f>
        <v>0</v>
      </c>
      <c r="O119" s="151">
        <v>2</v>
      </c>
      <c r="AA119" s="127">
        <v>3</v>
      </c>
      <c r="AB119" s="127">
        <v>1</v>
      </c>
      <c r="AC119" s="127" t="s">
        <v>213</v>
      </c>
      <c r="AZ119" s="127">
        <v>1</v>
      </c>
      <c r="BA119" s="127">
        <f>IF(AZ119=1,G119,0)</f>
        <v>0</v>
      </c>
      <c r="BB119" s="127">
        <f>IF(AZ119=2,G119,0)</f>
        <v>0</v>
      </c>
      <c r="BC119" s="127">
        <f>IF(AZ119=3,G119,0)</f>
        <v>0</v>
      </c>
      <c r="BD119" s="127">
        <f>IF(AZ119=4,G119,0)</f>
        <v>0</v>
      </c>
      <c r="BE119" s="127">
        <f>IF(AZ119=5,G119,0)</f>
        <v>0</v>
      </c>
      <c r="CA119" s="151">
        <v>3</v>
      </c>
      <c r="CB119" s="151">
        <v>1</v>
      </c>
      <c r="CZ119" s="127">
        <v>1.2600000000000001E-3</v>
      </c>
    </row>
    <row r="120" spans="1:104" x14ac:dyDescent="0.2">
      <c r="A120" s="165"/>
      <c r="B120" s="166" t="s">
        <v>71</v>
      </c>
      <c r="C120" s="167" t="str">
        <f>CONCATENATE(B110," ",C110)</f>
        <v>911 Dopravní značení</v>
      </c>
      <c r="D120" s="168"/>
      <c r="E120" s="169"/>
      <c r="F120" s="170"/>
      <c r="G120" s="171">
        <f>SUM(G110:G119)</f>
        <v>0</v>
      </c>
      <c r="O120" s="151">
        <v>4</v>
      </c>
      <c r="BA120" s="172">
        <f>SUM(BA110:BA119)</f>
        <v>0</v>
      </c>
      <c r="BB120" s="172">
        <f>SUM(BB110:BB119)</f>
        <v>0</v>
      </c>
      <c r="BC120" s="172">
        <f>SUM(BC110:BC119)</f>
        <v>0</v>
      </c>
      <c r="BD120" s="172">
        <f>SUM(BD110:BD119)</f>
        <v>0</v>
      </c>
      <c r="BE120" s="172">
        <f>SUM(BE110:BE119)</f>
        <v>0</v>
      </c>
    </row>
    <row r="121" spans="1:104" x14ac:dyDescent="0.2">
      <c r="A121" s="144" t="s">
        <v>68</v>
      </c>
      <c r="B121" s="145" t="s">
        <v>215</v>
      </c>
      <c r="C121" s="146" t="s">
        <v>216</v>
      </c>
      <c r="D121" s="147"/>
      <c r="E121" s="148"/>
      <c r="F121" s="148"/>
      <c r="G121" s="149"/>
      <c r="H121" s="150"/>
      <c r="I121" s="150"/>
      <c r="O121" s="151">
        <v>1</v>
      </c>
    </row>
    <row r="122" spans="1:104" x14ac:dyDescent="0.2">
      <c r="A122" s="152">
        <v>44</v>
      </c>
      <c r="B122" s="153" t="s">
        <v>217</v>
      </c>
      <c r="C122" s="154" t="s">
        <v>218</v>
      </c>
      <c r="D122" s="155" t="s">
        <v>136</v>
      </c>
      <c r="E122" s="156">
        <v>1380</v>
      </c>
      <c r="F122" s="156"/>
      <c r="G122" s="157">
        <f>E122*F122</f>
        <v>0</v>
      </c>
      <c r="O122" s="151">
        <v>2</v>
      </c>
      <c r="AA122" s="127">
        <v>1</v>
      </c>
      <c r="AB122" s="127">
        <v>1</v>
      </c>
      <c r="AC122" s="127">
        <v>1</v>
      </c>
      <c r="AZ122" s="127">
        <v>1</v>
      </c>
      <c r="BA122" s="127">
        <f>IF(AZ122=1,G122,0)</f>
        <v>0</v>
      </c>
      <c r="BB122" s="127">
        <f>IF(AZ122=2,G122,0)</f>
        <v>0</v>
      </c>
      <c r="BC122" s="127">
        <f>IF(AZ122=3,G122,0)</f>
        <v>0</v>
      </c>
      <c r="BD122" s="127">
        <f>IF(AZ122=4,G122,0)</f>
        <v>0</v>
      </c>
      <c r="BE122" s="127">
        <f>IF(AZ122=5,G122,0)</f>
        <v>0</v>
      </c>
      <c r="CA122" s="151">
        <v>1</v>
      </c>
      <c r="CB122" s="151">
        <v>1</v>
      </c>
      <c r="CZ122" s="127">
        <v>0</v>
      </c>
    </row>
    <row r="123" spans="1:104" x14ac:dyDescent="0.2">
      <c r="A123" s="152">
        <v>45</v>
      </c>
      <c r="B123" s="153" t="s">
        <v>219</v>
      </c>
      <c r="C123" s="154" t="s">
        <v>220</v>
      </c>
      <c r="D123" s="155" t="s">
        <v>136</v>
      </c>
      <c r="E123" s="156">
        <v>1380</v>
      </c>
      <c r="F123" s="156"/>
      <c r="G123" s="157">
        <f>E123*F123</f>
        <v>0</v>
      </c>
      <c r="O123" s="151">
        <v>2</v>
      </c>
      <c r="AA123" s="127">
        <v>1</v>
      </c>
      <c r="AB123" s="127">
        <v>1</v>
      </c>
      <c r="AC123" s="127">
        <v>1</v>
      </c>
      <c r="AZ123" s="127">
        <v>1</v>
      </c>
      <c r="BA123" s="127">
        <f>IF(AZ123=1,G123,0)</f>
        <v>0</v>
      </c>
      <c r="BB123" s="127">
        <f>IF(AZ123=2,G123,0)</f>
        <v>0</v>
      </c>
      <c r="BC123" s="127">
        <f>IF(AZ123=3,G123,0)</f>
        <v>0</v>
      </c>
      <c r="BD123" s="127">
        <f>IF(AZ123=4,G123,0)</f>
        <v>0</v>
      </c>
      <c r="BE123" s="127">
        <f>IF(AZ123=5,G123,0)</f>
        <v>0</v>
      </c>
      <c r="CA123" s="151">
        <v>1</v>
      </c>
      <c r="CB123" s="151">
        <v>1</v>
      </c>
      <c r="CZ123" s="127">
        <v>0</v>
      </c>
    </row>
    <row r="124" spans="1:104" x14ac:dyDescent="0.2">
      <c r="A124" s="152">
        <v>46</v>
      </c>
      <c r="B124" s="153" t="s">
        <v>221</v>
      </c>
      <c r="C124" s="154" t="s">
        <v>222</v>
      </c>
      <c r="D124" s="155" t="s">
        <v>88</v>
      </c>
      <c r="E124" s="156">
        <v>30.5</v>
      </c>
      <c r="F124" s="156"/>
      <c r="G124" s="157">
        <f>E124*F124</f>
        <v>0</v>
      </c>
      <c r="O124" s="151">
        <v>2</v>
      </c>
      <c r="AA124" s="127">
        <v>1</v>
      </c>
      <c r="AB124" s="127">
        <v>1</v>
      </c>
      <c r="AC124" s="127">
        <v>1</v>
      </c>
      <c r="AZ124" s="127">
        <v>1</v>
      </c>
      <c r="BA124" s="127">
        <f>IF(AZ124=1,G124,0)</f>
        <v>0</v>
      </c>
      <c r="BB124" s="127">
        <f>IF(AZ124=2,G124,0)</f>
        <v>0</v>
      </c>
      <c r="BC124" s="127">
        <f>IF(AZ124=3,G124,0)</f>
        <v>0</v>
      </c>
      <c r="BD124" s="127">
        <f>IF(AZ124=4,G124,0)</f>
        <v>0</v>
      </c>
      <c r="BE124" s="127">
        <f>IF(AZ124=5,G124,0)</f>
        <v>0</v>
      </c>
      <c r="CA124" s="151">
        <v>1</v>
      </c>
      <c r="CB124" s="151">
        <v>1</v>
      </c>
      <c r="CZ124" s="127">
        <v>0</v>
      </c>
    </row>
    <row r="125" spans="1:104" x14ac:dyDescent="0.2">
      <c r="A125" s="158"/>
      <c r="B125" s="161"/>
      <c r="C125" s="203" t="s">
        <v>180</v>
      </c>
      <c r="D125" s="204"/>
      <c r="E125" s="162">
        <v>30.5</v>
      </c>
      <c r="F125" s="163"/>
      <c r="G125" s="164"/>
      <c r="M125" s="160" t="s">
        <v>180</v>
      </c>
      <c r="O125" s="151"/>
    </row>
    <row r="126" spans="1:104" x14ac:dyDescent="0.2">
      <c r="A126" s="152">
        <v>47</v>
      </c>
      <c r="B126" s="153" t="s">
        <v>223</v>
      </c>
      <c r="C126" s="154" t="s">
        <v>224</v>
      </c>
      <c r="D126" s="155" t="s">
        <v>80</v>
      </c>
      <c r="E126" s="156">
        <v>4</v>
      </c>
      <c r="F126" s="156"/>
      <c r="G126" s="157">
        <f>E126*F126</f>
        <v>0</v>
      </c>
      <c r="O126" s="151">
        <v>2</v>
      </c>
      <c r="AA126" s="127">
        <v>12</v>
      </c>
      <c r="AB126" s="127">
        <v>0</v>
      </c>
      <c r="AC126" s="127">
        <v>46</v>
      </c>
      <c r="AZ126" s="127">
        <v>1</v>
      </c>
      <c r="BA126" s="127">
        <f>IF(AZ126=1,G126,0)</f>
        <v>0</v>
      </c>
      <c r="BB126" s="127">
        <f>IF(AZ126=2,G126,0)</f>
        <v>0</v>
      </c>
      <c r="BC126" s="127">
        <f>IF(AZ126=3,G126,0)</f>
        <v>0</v>
      </c>
      <c r="BD126" s="127">
        <f>IF(AZ126=4,G126,0)</f>
        <v>0</v>
      </c>
      <c r="BE126" s="127">
        <f>IF(AZ126=5,G126,0)</f>
        <v>0</v>
      </c>
      <c r="CA126" s="151">
        <v>12</v>
      </c>
      <c r="CB126" s="151">
        <v>0</v>
      </c>
      <c r="CZ126" s="127">
        <v>0</v>
      </c>
    </row>
    <row r="127" spans="1:104" x14ac:dyDescent="0.2">
      <c r="A127" s="158"/>
      <c r="B127" s="159"/>
      <c r="C127" s="205" t="s">
        <v>225</v>
      </c>
      <c r="D127" s="206"/>
      <c r="E127" s="206"/>
      <c r="F127" s="206"/>
      <c r="G127" s="207"/>
      <c r="L127" s="160" t="s">
        <v>225</v>
      </c>
      <c r="O127" s="151">
        <v>3</v>
      </c>
    </row>
    <row r="128" spans="1:104" x14ac:dyDescent="0.2">
      <c r="A128" s="165"/>
      <c r="B128" s="166" t="s">
        <v>71</v>
      </c>
      <c r="C128" s="167" t="str">
        <f>CONCATENATE(B121," ",C121)</f>
        <v>981 Demolice - komunikace a zpevněné plochy</v>
      </c>
      <c r="D128" s="168"/>
      <c r="E128" s="169"/>
      <c r="F128" s="170"/>
      <c r="G128" s="171">
        <f>SUM(G121:G127)</f>
        <v>0</v>
      </c>
      <c r="O128" s="151">
        <v>4</v>
      </c>
      <c r="BA128" s="172">
        <f>SUM(BA121:BA127)</f>
        <v>0</v>
      </c>
      <c r="BB128" s="172">
        <f>SUM(BB121:BB127)</f>
        <v>0</v>
      </c>
      <c r="BC128" s="172">
        <f>SUM(BC121:BC127)</f>
        <v>0</v>
      </c>
      <c r="BD128" s="172">
        <f>SUM(BD121:BD127)</f>
        <v>0</v>
      </c>
      <c r="BE128" s="172">
        <f>SUM(BE121:BE127)</f>
        <v>0</v>
      </c>
    </row>
    <row r="129" spans="1:104" x14ac:dyDescent="0.2">
      <c r="A129" s="144" t="s">
        <v>68</v>
      </c>
      <c r="B129" s="145" t="s">
        <v>226</v>
      </c>
      <c r="C129" s="146" t="s">
        <v>227</v>
      </c>
      <c r="D129" s="147"/>
      <c r="E129" s="148"/>
      <c r="F129" s="148"/>
      <c r="G129" s="149"/>
      <c r="H129" s="150"/>
      <c r="I129" s="150"/>
      <c r="O129" s="151">
        <v>1</v>
      </c>
    </row>
    <row r="130" spans="1:104" x14ac:dyDescent="0.2">
      <c r="A130" s="152">
        <v>48</v>
      </c>
      <c r="B130" s="153" t="s">
        <v>228</v>
      </c>
      <c r="C130" s="154" t="s">
        <v>229</v>
      </c>
      <c r="D130" s="155" t="s">
        <v>230</v>
      </c>
      <c r="E130" s="156">
        <v>1851.9368300000001</v>
      </c>
      <c r="F130" s="156"/>
      <c r="G130" s="157">
        <f>E130*F130</f>
        <v>0</v>
      </c>
      <c r="O130" s="151">
        <v>2</v>
      </c>
      <c r="AA130" s="127">
        <v>7</v>
      </c>
      <c r="AB130" s="127">
        <v>1</v>
      </c>
      <c r="AC130" s="127">
        <v>2</v>
      </c>
      <c r="AZ130" s="127">
        <v>1</v>
      </c>
      <c r="BA130" s="127">
        <f>IF(AZ130=1,G130,0)</f>
        <v>0</v>
      </c>
      <c r="BB130" s="127">
        <f>IF(AZ130=2,G130,0)</f>
        <v>0</v>
      </c>
      <c r="BC130" s="127">
        <f>IF(AZ130=3,G130,0)</f>
        <v>0</v>
      </c>
      <c r="BD130" s="127">
        <f>IF(AZ130=4,G130,0)</f>
        <v>0</v>
      </c>
      <c r="BE130" s="127">
        <f>IF(AZ130=5,G130,0)</f>
        <v>0</v>
      </c>
      <c r="CA130" s="151">
        <v>7</v>
      </c>
      <c r="CB130" s="151">
        <v>1</v>
      </c>
      <c r="CZ130" s="127">
        <v>0</v>
      </c>
    </row>
    <row r="131" spans="1:104" x14ac:dyDescent="0.2">
      <c r="A131" s="165"/>
      <c r="B131" s="166" t="s">
        <v>71</v>
      </c>
      <c r="C131" s="167" t="str">
        <f>CONCATENATE(B129," ",C129)</f>
        <v>99 Staveništní přesun hmot</v>
      </c>
      <c r="D131" s="168"/>
      <c r="E131" s="169"/>
      <c r="F131" s="170"/>
      <c r="G131" s="171">
        <f>SUM(G129:G130)</f>
        <v>0</v>
      </c>
      <c r="O131" s="151">
        <v>4</v>
      </c>
      <c r="BA131" s="172">
        <f>SUM(BA129:BA130)</f>
        <v>0</v>
      </c>
      <c r="BB131" s="172">
        <f>SUM(BB129:BB130)</f>
        <v>0</v>
      </c>
      <c r="BC131" s="172">
        <f>SUM(BC129:BC130)</f>
        <v>0</v>
      </c>
      <c r="BD131" s="172">
        <f>SUM(BD129:BD130)</f>
        <v>0</v>
      </c>
      <c r="BE131" s="172">
        <f>SUM(BE129:BE130)</f>
        <v>0</v>
      </c>
    </row>
    <row r="132" spans="1:104" x14ac:dyDescent="0.2">
      <c r="A132" s="144" t="s">
        <v>68</v>
      </c>
      <c r="B132" s="145" t="s">
        <v>231</v>
      </c>
      <c r="C132" s="146" t="s">
        <v>232</v>
      </c>
      <c r="D132" s="147"/>
      <c r="E132" s="148"/>
      <c r="F132" s="148"/>
      <c r="G132" s="149"/>
      <c r="H132" s="150"/>
      <c r="I132" s="150"/>
      <c r="O132" s="151">
        <v>1</v>
      </c>
    </row>
    <row r="133" spans="1:104" x14ac:dyDescent="0.2">
      <c r="A133" s="152">
        <v>49</v>
      </c>
      <c r="B133" s="153" t="s">
        <v>233</v>
      </c>
      <c r="C133" s="154" t="s">
        <v>234</v>
      </c>
      <c r="D133" s="155" t="s">
        <v>230</v>
      </c>
      <c r="E133" s="156">
        <v>1405.0920000000001</v>
      </c>
      <c r="F133" s="156"/>
      <c r="G133" s="157">
        <f>E133*F133</f>
        <v>0</v>
      </c>
      <c r="O133" s="151">
        <v>2</v>
      </c>
      <c r="AA133" s="127">
        <v>8</v>
      </c>
      <c r="AB133" s="127">
        <v>0</v>
      </c>
      <c r="AC133" s="127">
        <v>3</v>
      </c>
      <c r="AZ133" s="127">
        <v>1</v>
      </c>
      <c r="BA133" s="127">
        <f>IF(AZ133=1,G133,0)</f>
        <v>0</v>
      </c>
      <c r="BB133" s="127">
        <f>IF(AZ133=2,G133,0)</f>
        <v>0</v>
      </c>
      <c r="BC133" s="127">
        <f>IF(AZ133=3,G133,0)</f>
        <v>0</v>
      </c>
      <c r="BD133" s="127">
        <f>IF(AZ133=4,G133,0)</f>
        <v>0</v>
      </c>
      <c r="BE133" s="127">
        <f>IF(AZ133=5,G133,0)</f>
        <v>0</v>
      </c>
      <c r="CA133" s="151">
        <v>8</v>
      </c>
      <c r="CB133" s="151">
        <v>0</v>
      </c>
      <c r="CZ133" s="127">
        <v>0</v>
      </c>
    </row>
    <row r="134" spans="1:104" x14ac:dyDescent="0.2">
      <c r="A134" s="152">
        <v>50</v>
      </c>
      <c r="B134" s="153" t="s">
        <v>235</v>
      </c>
      <c r="C134" s="154" t="s">
        <v>236</v>
      </c>
      <c r="D134" s="155" t="s">
        <v>230</v>
      </c>
      <c r="E134" s="156">
        <v>5620.3680000000004</v>
      </c>
      <c r="F134" s="156"/>
      <c r="G134" s="157">
        <f>E134*F134</f>
        <v>0</v>
      </c>
      <c r="O134" s="151">
        <v>2</v>
      </c>
      <c r="AA134" s="127">
        <v>8</v>
      </c>
      <c r="AB134" s="127">
        <v>0</v>
      </c>
      <c r="AC134" s="127">
        <v>3</v>
      </c>
      <c r="AZ134" s="127">
        <v>1</v>
      </c>
      <c r="BA134" s="127">
        <f>IF(AZ134=1,G134,0)</f>
        <v>0</v>
      </c>
      <c r="BB134" s="127">
        <f>IF(AZ134=2,G134,0)</f>
        <v>0</v>
      </c>
      <c r="BC134" s="127">
        <f>IF(AZ134=3,G134,0)</f>
        <v>0</v>
      </c>
      <c r="BD134" s="127">
        <f>IF(AZ134=4,G134,0)</f>
        <v>0</v>
      </c>
      <c r="BE134" s="127">
        <f>IF(AZ134=5,G134,0)</f>
        <v>0</v>
      </c>
      <c r="CA134" s="151">
        <v>8</v>
      </c>
      <c r="CB134" s="151">
        <v>0</v>
      </c>
      <c r="CZ134" s="127">
        <v>0</v>
      </c>
    </row>
    <row r="135" spans="1:104" x14ac:dyDescent="0.2">
      <c r="A135" s="158"/>
      <c r="B135" s="159"/>
      <c r="C135" s="205" t="s">
        <v>237</v>
      </c>
      <c r="D135" s="206"/>
      <c r="E135" s="206"/>
      <c r="F135" s="206"/>
      <c r="G135" s="207"/>
      <c r="L135" s="160" t="s">
        <v>237</v>
      </c>
      <c r="O135" s="151">
        <v>3</v>
      </c>
    </row>
    <row r="136" spans="1:104" x14ac:dyDescent="0.2">
      <c r="A136" s="152">
        <v>51</v>
      </c>
      <c r="B136" s="153" t="s">
        <v>238</v>
      </c>
      <c r="C136" s="154" t="s">
        <v>239</v>
      </c>
      <c r="D136" s="155" t="s">
        <v>230</v>
      </c>
      <c r="E136" s="156">
        <v>1405.0920000000001</v>
      </c>
      <c r="F136" s="156"/>
      <c r="G136" s="157">
        <f>E136*F136</f>
        <v>0</v>
      </c>
      <c r="O136" s="151">
        <v>2</v>
      </c>
      <c r="AA136" s="127">
        <v>8</v>
      </c>
      <c r="AB136" s="127">
        <v>0</v>
      </c>
      <c r="AC136" s="127">
        <v>3</v>
      </c>
      <c r="AZ136" s="127">
        <v>1</v>
      </c>
      <c r="BA136" s="127">
        <f>IF(AZ136=1,G136,0)</f>
        <v>0</v>
      </c>
      <c r="BB136" s="127">
        <f>IF(AZ136=2,G136,0)</f>
        <v>0</v>
      </c>
      <c r="BC136" s="127">
        <f>IF(AZ136=3,G136,0)</f>
        <v>0</v>
      </c>
      <c r="BD136" s="127">
        <f>IF(AZ136=4,G136,0)</f>
        <v>0</v>
      </c>
      <c r="BE136" s="127">
        <f>IF(AZ136=5,G136,0)</f>
        <v>0</v>
      </c>
      <c r="CA136" s="151">
        <v>8</v>
      </c>
      <c r="CB136" s="151">
        <v>0</v>
      </c>
      <c r="CZ136" s="127">
        <v>0</v>
      </c>
    </row>
    <row r="137" spans="1:104" x14ac:dyDescent="0.2">
      <c r="A137" s="152">
        <v>52</v>
      </c>
      <c r="B137" s="153" t="s">
        <v>240</v>
      </c>
      <c r="C137" s="154" t="s">
        <v>241</v>
      </c>
      <c r="D137" s="155" t="s">
        <v>230</v>
      </c>
      <c r="E137" s="156">
        <v>1405.0920000000001</v>
      </c>
      <c r="F137" s="156"/>
      <c r="G137" s="157">
        <f>E137*F137</f>
        <v>0</v>
      </c>
      <c r="O137" s="151">
        <v>2</v>
      </c>
      <c r="AA137" s="127">
        <v>8</v>
      </c>
      <c r="AB137" s="127">
        <v>0</v>
      </c>
      <c r="AC137" s="127">
        <v>3</v>
      </c>
      <c r="AZ137" s="127">
        <v>1</v>
      </c>
      <c r="BA137" s="127">
        <f>IF(AZ137=1,G137,0)</f>
        <v>0</v>
      </c>
      <c r="BB137" s="127">
        <f>IF(AZ137=2,G137,0)</f>
        <v>0</v>
      </c>
      <c r="BC137" s="127">
        <f>IF(AZ137=3,G137,0)</f>
        <v>0</v>
      </c>
      <c r="BD137" s="127">
        <f>IF(AZ137=4,G137,0)</f>
        <v>0</v>
      </c>
      <c r="BE137" s="127">
        <f>IF(AZ137=5,G137,0)</f>
        <v>0</v>
      </c>
      <c r="CA137" s="151">
        <v>8</v>
      </c>
      <c r="CB137" s="151">
        <v>0</v>
      </c>
      <c r="CZ137" s="127">
        <v>0</v>
      </c>
    </row>
    <row r="138" spans="1:104" x14ac:dyDescent="0.2">
      <c r="A138" s="152">
        <v>53</v>
      </c>
      <c r="B138" s="153" t="s">
        <v>242</v>
      </c>
      <c r="C138" s="154" t="s">
        <v>243</v>
      </c>
      <c r="D138" s="155" t="s">
        <v>230</v>
      </c>
      <c r="E138" s="156">
        <v>1405.0920000000001</v>
      </c>
      <c r="F138" s="156"/>
      <c r="G138" s="157">
        <f>E138*F138</f>
        <v>0</v>
      </c>
      <c r="O138" s="151">
        <v>2</v>
      </c>
      <c r="AA138" s="127">
        <v>8</v>
      </c>
      <c r="AB138" s="127">
        <v>0</v>
      </c>
      <c r="AC138" s="127">
        <v>3</v>
      </c>
      <c r="AZ138" s="127">
        <v>1</v>
      </c>
      <c r="BA138" s="127">
        <f>IF(AZ138=1,G138,0)</f>
        <v>0</v>
      </c>
      <c r="BB138" s="127">
        <f>IF(AZ138=2,G138,0)</f>
        <v>0</v>
      </c>
      <c r="BC138" s="127">
        <f>IF(AZ138=3,G138,0)</f>
        <v>0</v>
      </c>
      <c r="BD138" s="127">
        <f>IF(AZ138=4,G138,0)</f>
        <v>0</v>
      </c>
      <c r="BE138" s="127">
        <f>IF(AZ138=5,G138,0)</f>
        <v>0</v>
      </c>
      <c r="CA138" s="151">
        <v>8</v>
      </c>
      <c r="CB138" s="151">
        <v>0</v>
      </c>
      <c r="CZ138" s="127">
        <v>0</v>
      </c>
    </row>
    <row r="139" spans="1:104" x14ac:dyDescent="0.2">
      <c r="A139" s="165"/>
      <c r="B139" s="166" t="s">
        <v>71</v>
      </c>
      <c r="C139" s="167" t="str">
        <f>CONCATENATE(B132," ",C132)</f>
        <v>D96 Přesuny suti a vybouraných hmot</v>
      </c>
      <c r="D139" s="168"/>
      <c r="E139" s="169"/>
      <c r="F139" s="170"/>
      <c r="G139" s="171">
        <f>SUM(G132:G138)</f>
        <v>0</v>
      </c>
      <c r="O139" s="151">
        <v>4</v>
      </c>
      <c r="BA139" s="172">
        <f>SUM(BA132:BA138)</f>
        <v>0</v>
      </c>
      <c r="BB139" s="172">
        <f>SUM(BB132:BB138)</f>
        <v>0</v>
      </c>
      <c r="BC139" s="172">
        <f>SUM(BC132:BC138)</f>
        <v>0</v>
      </c>
      <c r="BD139" s="172">
        <f>SUM(BD132:BD138)</f>
        <v>0</v>
      </c>
      <c r="BE139" s="172">
        <f>SUM(BE132:BE138)</f>
        <v>0</v>
      </c>
    </row>
    <row r="140" spans="1:104" x14ac:dyDescent="0.2">
      <c r="E140" s="127"/>
    </row>
    <row r="141" spans="1:104" x14ac:dyDescent="0.2">
      <c r="E141" s="127"/>
    </row>
    <row r="142" spans="1:104" x14ac:dyDescent="0.2">
      <c r="E142" s="127"/>
    </row>
    <row r="143" spans="1:104" x14ac:dyDescent="0.2">
      <c r="E143" s="127"/>
    </row>
    <row r="144" spans="1:104" x14ac:dyDescent="0.2">
      <c r="E144" s="127"/>
    </row>
    <row r="145" spans="5:5" x14ac:dyDescent="0.2">
      <c r="E145" s="127"/>
    </row>
    <row r="146" spans="5:5" x14ac:dyDescent="0.2">
      <c r="E146" s="127"/>
    </row>
    <row r="147" spans="5:5" x14ac:dyDescent="0.2">
      <c r="E147" s="127"/>
    </row>
    <row r="148" spans="5:5" x14ac:dyDescent="0.2">
      <c r="E148" s="127"/>
    </row>
    <row r="149" spans="5:5" x14ac:dyDescent="0.2">
      <c r="E149" s="127"/>
    </row>
    <row r="150" spans="5:5" x14ac:dyDescent="0.2">
      <c r="E150" s="127"/>
    </row>
    <row r="151" spans="5:5" x14ac:dyDescent="0.2">
      <c r="E151" s="127"/>
    </row>
    <row r="152" spans="5:5" x14ac:dyDescent="0.2">
      <c r="E152" s="127"/>
    </row>
    <row r="153" spans="5:5" x14ac:dyDescent="0.2">
      <c r="E153" s="127"/>
    </row>
    <row r="154" spans="5:5" x14ac:dyDescent="0.2">
      <c r="E154" s="127"/>
    </row>
    <row r="155" spans="5:5" x14ac:dyDescent="0.2">
      <c r="E155" s="127"/>
    </row>
    <row r="156" spans="5:5" x14ac:dyDescent="0.2">
      <c r="E156" s="127"/>
    </row>
    <row r="157" spans="5:5" x14ac:dyDescent="0.2">
      <c r="E157" s="127"/>
    </row>
    <row r="158" spans="5:5" x14ac:dyDescent="0.2">
      <c r="E158" s="127"/>
    </row>
    <row r="159" spans="5:5" x14ac:dyDescent="0.2">
      <c r="E159" s="127"/>
    </row>
    <row r="160" spans="5:5" x14ac:dyDescent="0.2">
      <c r="E160" s="127"/>
    </row>
    <row r="161" spans="1:7" x14ac:dyDescent="0.2">
      <c r="E161" s="127"/>
    </row>
    <row r="162" spans="1:7" x14ac:dyDescent="0.2">
      <c r="E162" s="127"/>
    </row>
    <row r="163" spans="1:7" x14ac:dyDescent="0.2">
      <c r="A163" s="173"/>
      <c r="B163" s="173"/>
      <c r="C163" s="173"/>
      <c r="D163" s="173"/>
      <c r="E163" s="173"/>
      <c r="F163" s="173"/>
      <c r="G163" s="173"/>
    </row>
    <row r="164" spans="1:7" x14ac:dyDescent="0.2">
      <c r="A164" s="173"/>
      <c r="B164" s="173"/>
      <c r="C164" s="173"/>
      <c r="D164" s="173"/>
      <c r="E164" s="173"/>
      <c r="F164" s="173"/>
      <c r="G164" s="173"/>
    </row>
    <row r="165" spans="1:7" x14ac:dyDescent="0.2">
      <c r="A165" s="173"/>
      <c r="B165" s="173"/>
      <c r="C165" s="173"/>
      <c r="D165" s="173"/>
      <c r="E165" s="173"/>
      <c r="F165" s="173"/>
      <c r="G165" s="173"/>
    </row>
    <row r="166" spans="1:7" x14ac:dyDescent="0.2">
      <c r="A166" s="173"/>
      <c r="B166" s="173"/>
      <c r="C166" s="173"/>
      <c r="D166" s="173"/>
      <c r="E166" s="173"/>
      <c r="F166" s="173"/>
      <c r="G166" s="173"/>
    </row>
    <row r="167" spans="1:7" x14ac:dyDescent="0.2">
      <c r="E167" s="127"/>
    </row>
    <row r="168" spans="1:7" x14ac:dyDescent="0.2">
      <c r="E168" s="127"/>
    </row>
    <row r="169" spans="1:7" x14ac:dyDescent="0.2">
      <c r="E169" s="127"/>
    </row>
    <row r="170" spans="1:7" x14ac:dyDescent="0.2">
      <c r="E170" s="127"/>
    </row>
    <row r="171" spans="1:7" x14ac:dyDescent="0.2">
      <c r="E171" s="127"/>
    </row>
    <row r="172" spans="1:7" x14ac:dyDescent="0.2">
      <c r="E172" s="127"/>
    </row>
    <row r="173" spans="1:7" x14ac:dyDescent="0.2">
      <c r="E173" s="127"/>
    </row>
    <row r="174" spans="1:7" x14ac:dyDescent="0.2">
      <c r="E174" s="127"/>
    </row>
    <row r="175" spans="1:7" x14ac:dyDescent="0.2">
      <c r="E175" s="127"/>
    </row>
    <row r="176" spans="1:7" x14ac:dyDescent="0.2">
      <c r="E176" s="127"/>
    </row>
    <row r="177" spans="5:5" x14ac:dyDescent="0.2">
      <c r="E177" s="127"/>
    </row>
    <row r="178" spans="5:5" x14ac:dyDescent="0.2">
      <c r="E178" s="127"/>
    </row>
    <row r="179" spans="5:5" x14ac:dyDescent="0.2">
      <c r="E179" s="127"/>
    </row>
    <row r="180" spans="5:5" x14ac:dyDescent="0.2">
      <c r="E180" s="127"/>
    </row>
    <row r="181" spans="5:5" x14ac:dyDescent="0.2">
      <c r="E181" s="127"/>
    </row>
    <row r="182" spans="5:5" x14ac:dyDescent="0.2">
      <c r="E182" s="127"/>
    </row>
    <row r="183" spans="5:5" x14ac:dyDescent="0.2">
      <c r="E183" s="127"/>
    </row>
    <row r="184" spans="5:5" x14ac:dyDescent="0.2">
      <c r="E184" s="127"/>
    </row>
    <row r="185" spans="5:5" x14ac:dyDescent="0.2">
      <c r="E185" s="127"/>
    </row>
    <row r="186" spans="5:5" x14ac:dyDescent="0.2">
      <c r="E186" s="127"/>
    </row>
    <row r="187" spans="5:5" x14ac:dyDescent="0.2">
      <c r="E187" s="127"/>
    </row>
    <row r="188" spans="5:5" x14ac:dyDescent="0.2">
      <c r="E188" s="127"/>
    </row>
    <row r="189" spans="5:5" x14ac:dyDescent="0.2">
      <c r="E189" s="127"/>
    </row>
    <row r="190" spans="5:5" x14ac:dyDescent="0.2">
      <c r="E190" s="127"/>
    </row>
    <row r="191" spans="5:5" x14ac:dyDescent="0.2">
      <c r="E191" s="127"/>
    </row>
    <row r="192" spans="5:5" x14ac:dyDescent="0.2">
      <c r="E192" s="127"/>
    </row>
    <row r="193" spans="1:7" x14ac:dyDescent="0.2">
      <c r="E193" s="127"/>
    </row>
    <row r="194" spans="1:7" x14ac:dyDescent="0.2">
      <c r="E194" s="127"/>
    </row>
    <row r="195" spans="1:7" x14ac:dyDescent="0.2">
      <c r="E195" s="127"/>
    </row>
    <row r="196" spans="1:7" x14ac:dyDescent="0.2">
      <c r="E196" s="127"/>
    </row>
    <row r="197" spans="1:7" x14ac:dyDescent="0.2">
      <c r="E197" s="127"/>
    </row>
    <row r="198" spans="1:7" x14ac:dyDescent="0.2">
      <c r="A198" s="174"/>
      <c r="B198" s="174"/>
    </row>
    <row r="199" spans="1:7" x14ac:dyDescent="0.2">
      <c r="A199" s="173"/>
      <c r="B199" s="173"/>
      <c r="C199" s="176"/>
      <c r="D199" s="176"/>
      <c r="E199" s="177"/>
      <c r="F199" s="176"/>
      <c r="G199" s="178"/>
    </row>
    <row r="200" spans="1:7" x14ac:dyDescent="0.2">
      <c r="A200" s="179"/>
      <c r="B200" s="179"/>
      <c r="C200" s="173"/>
      <c r="D200" s="173"/>
      <c r="E200" s="180"/>
      <c r="F200" s="173"/>
      <c r="G200" s="173"/>
    </row>
    <row r="201" spans="1:7" x14ac:dyDescent="0.2">
      <c r="A201" s="173"/>
      <c r="B201" s="173"/>
      <c r="C201" s="173"/>
      <c r="D201" s="173"/>
      <c r="E201" s="180"/>
      <c r="F201" s="173"/>
      <c r="G201" s="173"/>
    </row>
    <row r="202" spans="1:7" x14ac:dyDescent="0.2">
      <c r="A202" s="173"/>
      <c r="B202" s="173"/>
      <c r="C202" s="173"/>
      <c r="D202" s="173"/>
      <c r="E202" s="180"/>
      <c r="F202" s="173"/>
      <c r="G202" s="173"/>
    </row>
    <row r="203" spans="1:7" x14ac:dyDescent="0.2">
      <c r="A203" s="173"/>
      <c r="B203" s="173"/>
      <c r="C203" s="173"/>
      <c r="D203" s="173"/>
      <c r="E203" s="180"/>
      <c r="F203" s="173"/>
      <c r="G203" s="173"/>
    </row>
    <row r="204" spans="1:7" x14ac:dyDescent="0.2">
      <c r="A204" s="173"/>
      <c r="B204" s="173"/>
      <c r="C204" s="173"/>
      <c r="D204" s="173"/>
      <c r="E204" s="180"/>
      <c r="F204" s="173"/>
      <c r="G204" s="173"/>
    </row>
    <row r="205" spans="1:7" x14ac:dyDescent="0.2">
      <c r="A205" s="173"/>
      <c r="B205" s="173"/>
      <c r="C205" s="173"/>
      <c r="D205" s="173"/>
      <c r="E205" s="180"/>
      <c r="F205" s="173"/>
      <c r="G205" s="173"/>
    </row>
    <row r="206" spans="1:7" x14ac:dyDescent="0.2">
      <c r="A206" s="173"/>
      <c r="B206" s="173"/>
      <c r="C206" s="173"/>
      <c r="D206" s="173"/>
      <c r="E206" s="180"/>
      <c r="F206" s="173"/>
      <c r="G206" s="173"/>
    </row>
    <row r="207" spans="1:7" x14ac:dyDescent="0.2">
      <c r="A207" s="173"/>
      <c r="B207" s="173"/>
      <c r="C207" s="173"/>
      <c r="D207" s="173"/>
      <c r="E207" s="180"/>
      <c r="F207" s="173"/>
      <c r="G207" s="173"/>
    </row>
    <row r="208" spans="1:7" x14ac:dyDescent="0.2">
      <c r="A208" s="173"/>
      <c r="B208" s="173"/>
      <c r="C208" s="173"/>
      <c r="D208" s="173"/>
      <c r="E208" s="180"/>
      <c r="F208" s="173"/>
      <c r="G208" s="173"/>
    </row>
    <row r="209" spans="1:7" x14ac:dyDescent="0.2">
      <c r="A209" s="173"/>
      <c r="B209" s="173"/>
      <c r="C209" s="173"/>
      <c r="D209" s="173"/>
      <c r="E209" s="180"/>
      <c r="F209" s="173"/>
      <c r="G209" s="173"/>
    </row>
    <row r="210" spans="1:7" x14ac:dyDescent="0.2">
      <c r="A210" s="173"/>
      <c r="B210" s="173"/>
      <c r="C210" s="173"/>
      <c r="D210" s="173"/>
      <c r="E210" s="180"/>
      <c r="F210" s="173"/>
      <c r="G210" s="173"/>
    </row>
    <row r="211" spans="1:7" x14ac:dyDescent="0.2">
      <c r="A211" s="173"/>
      <c r="B211" s="173"/>
      <c r="C211" s="173"/>
      <c r="D211" s="173"/>
      <c r="E211" s="180"/>
      <c r="F211" s="173"/>
      <c r="G211" s="173"/>
    </row>
    <row r="212" spans="1:7" x14ac:dyDescent="0.2">
      <c r="A212" s="173"/>
      <c r="B212" s="173"/>
      <c r="C212" s="173"/>
      <c r="D212" s="173"/>
      <c r="E212" s="180"/>
      <c r="F212" s="173"/>
      <c r="G212" s="173"/>
    </row>
  </sheetData>
  <mergeCells count="62">
    <mergeCell ref="C135:G135"/>
    <mergeCell ref="C125:D125"/>
    <mergeCell ref="C127:G127"/>
    <mergeCell ref="C108:D108"/>
    <mergeCell ref="C112:G112"/>
    <mergeCell ref="C113:G113"/>
    <mergeCell ref="C114:G114"/>
    <mergeCell ref="C115:G115"/>
    <mergeCell ref="C118:G118"/>
    <mergeCell ref="C107:G107"/>
    <mergeCell ref="C76:D76"/>
    <mergeCell ref="C80:D80"/>
    <mergeCell ref="C84:G84"/>
    <mergeCell ref="C86:G86"/>
    <mergeCell ref="C89:G89"/>
    <mergeCell ref="C93:G93"/>
    <mergeCell ref="C94:D94"/>
    <mergeCell ref="C98:G98"/>
    <mergeCell ref="C102:G102"/>
    <mergeCell ref="C104:G104"/>
    <mergeCell ref="C106:G106"/>
    <mergeCell ref="C71:G71"/>
    <mergeCell ref="C72:D72"/>
    <mergeCell ref="C74:D74"/>
    <mergeCell ref="C51:D51"/>
    <mergeCell ref="C52:D52"/>
    <mergeCell ref="C54:D54"/>
    <mergeCell ref="C56:G56"/>
    <mergeCell ref="C57:D57"/>
    <mergeCell ref="C60:G60"/>
    <mergeCell ref="C61:D61"/>
    <mergeCell ref="C63:G63"/>
    <mergeCell ref="C64:D64"/>
    <mergeCell ref="C65:D65"/>
    <mergeCell ref="C69:D69"/>
    <mergeCell ref="C50:G50"/>
    <mergeCell ref="C33:G33"/>
    <mergeCell ref="C34:D34"/>
    <mergeCell ref="C35:D35"/>
    <mergeCell ref="C37:G37"/>
    <mergeCell ref="C38:D38"/>
    <mergeCell ref="C40:G40"/>
    <mergeCell ref="C41:D41"/>
    <mergeCell ref="C42:D42"/>
    <mergeCell ref="C44:D44"/>
    <mergeCell ref="C46:D46"/>
    <mergeCell ref="C47:D47"/>
    <mergeCell ref="C28:D28"/>
    <mergeCell ref="C30:G30"/>
    <mergeCell ref="C31:D31"/>
    <mergeCell ref="A1:G1"/>
    <mergeCell ref="A3:B3"/>
    <mergeCell ref="A4:B4"/>
    <mergeCell ref="E4:G4"/>
    <mergeCell ref="C11:G11"/>
    <mergeCell ref="C13:G13"/>
    <mergeCell ref="C15:G15"/>
    <mergeCell ref="C20:G20"/>
    <mergeCell ref="C21:D21"/>
    <mergeCell ref="C23:G23"/>
    <mergeCell ref="C24:D24"/>
    <mergeCell ref="C26:D2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Header>&amp;C&amp;K00-049Příloha č. 2</oddHeader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starosta</cp:lastModifiedBy>
  <cp:lastPrinted>2018-03-08T14:11:01Z</cp:lastPrinted>
  <dcterms:created xsi:type="dcterms:W3CDTF">2017-08-03T15:48:36Z</dcterms:created>
  <dcterms:modified xsi:type="dcterms:W3CDTF">2018-03-08T14:11:35Z</dcterms:modified>
</cp:coreProperties>
</file>